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<sst xmlns="http://schemas.openxmlformats.org/spreadsheetml/2006/main" count="178" uniqueCount="146">
  <si>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</si>
  <si>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</si>
  <si>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</si>
  <si>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</si>
  <si>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</si>
  <si>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</si>
  <si>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</si>
  <si>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</si>
  <si>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</si>
  <si>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</si>
  <si>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</si>
  <si>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</si>
  <si>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Alameda</t>
  </si>
  <si>
    <t>Eden Area ROP JPA</t>
  </si>
  <si>
    <t>CA-0140428</t>
  </si>
  <si>
    <t>Mission Valley ROC/P</t>
  </si>
  <si>
    <t>CA-0140402</t>
  </si>
  <si>
    <t>Tri-Valley ROP JPA</t>
  </si>
  <si>
    <t>CA-0140410</t>
  </si>
  <si>
    <t>Contra Costa</t>
  </si>
  <si>
    <t>Contra Costa County ROP</t>
  </si>
  <si>
    <t>CA-0774344</t>
  </si>
  <si>
    <t>El Dorado</t>
  </si>
  <si>
    <t>Central Sierra ROP JPA</t>
  </si>
  <si>
    <t>CA-0940287</t>
  </si>
  <si>
    <t>Fresno</t>
  </si>
  <si>
    <t>Center for Advanced Research &amp; Tech (CART) JPA</t>
  </si>
  <si>
    <t>CA-1076554</t>
  </si>
  <si>
    <t>Central Valley Pre-School JPA</t>
  </si>
  <si>
    <t>CA-1040816</t>
  </si>
  <si>
    <t>Central Valley Support Services JPA</t>
  </si>
  <si>
    <t>CA-1040980</t>
  </si>
  <si>
    <t>Education Technology JPA</t>
  </si>
  <si>
    <t>CA-1077255</t>
  </si>
  <si>
    <t>South County Support Services Agency</t>
  </si>
  <si>
    <t>CA-1040972</t>
  </si>
  <si>
    <t>Southwest Transportation Agency</t>
  </si>
  <si>
    <t>CA-1040535</t>
  </si>
  <si>
    <t>Valley ROP JPA</t>
  </si>
  <si>
    <t>CA-1040543</t>
  </si>
  <si>
    <t>Imperial</t>
  </si>
  <si>
    <t>Imperial Valley ROP JPA</t>
  </si>
  <si>
    <t>CA-1340212</t>
  </si>
  <si>
    <t>Kings</t>
  </si>
  <si>
    <t>Kings Schools Transportation Authority JPA</t>
  </si>
  <si>
    <t>CA-1676364</t>
  </si>
  <si>
    <t>Los Angeles</t>
  </si>
  <si>
    <t>Antelope Valley Schools Transportation Agency</t>
  </si>
  <si>
    <t>CA-1940147</t>
  </si>
  <si>
    <t>CA Advancing Pathways for Students in Los Angeles Co JPA</t>
  </si>
  <si>
    <t>CA-1977008</t>
  </si>
  <si>
    <t>Partners In Nutrition Cooperative</t>
  </si>
  <si>
    <t>CA-1940683</t>
  </si>
  <si>
    <t>Pupil Transportation Co-Op JPA</t>
  </si>
  <si>
    <t>CA-1940139</t>
  </si>
  <si>
    <t>San Antonio ROP</t>
  </si>
  <si>
    <t>CA-1940691</t>
  </si>
  <si>
    <t>San Gabriel Valley Regional Occupational Program</t>
  </si>
  <si>
    <t>CA-1940154</t>
  </si>
  <si>
    <t>Santa Clarita Vlly Sch Food Svs Agency JPA</t>
  </si>
  <si>
    <t>CA-1940709</t>
  </si>
  <si>
    <t>Southern California ROP</t>
  </si>
  <si>
    <t>CA-1940196</t>
  </si>
  <si>
    <t>Tri-Cities ROP</t>
  </si>
  <si>
    <t>CA-1940162</t>
  </si>
  <si>
    <t>Marin</t>
  </si>
  <si>
    <t>Marin County ROP</t>
  </si>
  <si>
    <t>CA-2174658</t>
  </si>
  <si>
    <t>Merced</t>
  </si>
  <si>
    <t>East Merced County Public Facilities Financing Authority</t>
  </si>
  <si>
    <t>CA-2476448</t>
  </si>
  <si>
    <t>Modoc</t>
  </si>
  <si>
    <t xml:space="preserve">Modoc County Office of Education </t>
  </si>
  <si>
    <t xml:space="preserve">CA-2510256 </t>
  </si>
  <si>
    <t>Monterey</t>
  </si>
  <si>
    <t>Mission Trails ROP JPA</t>
  </si>
  <si>
    <t>CA-2740105</t>
  </si>
  <si>
    <t xml:space="preserve">Nevada  </t>
  </si>
  <si>
    <t>Nevada Co Charter Services Authority (JPA)</t>
  </si>
  <si>
    <t>CA-2976745</t>
  </si>
  <si>
    <t>Nevada County Pupil Transportation</t>
  </si>
  <si>
    <t>CA-2940444</t>
  </si>
  <si>
    <t>Orange</t>
  </si>
  <si>
    <t>Coastline ROP JPA</t>
  </si>
  <si>
    <t>CA-3040071</t>
  </si>
  <si>
    <t>College and Career Advantage ROP JPA</t>
  </si>
  <si>
    <t>CA-3040089</t>
  </si>
  <si>
    <t>Greater Anaheim SELPA JPA</t>
  </si>
  <si>
    <t>CA-3040097</t>
  </si>
  <si>
    <t>North Orange County ROP JPA</t>
  </si>
  <si>
    <t>CA-3040063</t>
  </si>
  <si>
    <t>Placer</t>
  </si>
  <si>
    <t>Mid-Placer Transportation JPA</t>
  </si>
  <si>
    <t>CA-3140279</t>
  </si>
  <si>
    <t xml:space="preserve"> </t>
  </si>
  <si>
    <t>Southern Placer Schools Transportation Authority</t>
  </si>
  <si>
    <t>CA-3140659</t>
  </si>
  <si>
    <t>Riverside</t>
  </si>
  <si>
    <t>Riverside County Office Of Education ROP</t>
  </si>
  <si>
    <t>CA-3374492</t>
  </si>
  <si>
    <t>San Bernardino</t>
  </si>
  <si>
    <t>Baldy View ROP JPA</t>
  </si>
  <si>
    <t>CA-3640048</t>
  </si>
  <si>
    <t>Colton-Redlands-Yucaipa ROP JPA</t>
  </si>
  <si>
    <t>CA-3640055</t>
  </si>
  <si>
    <t>San Joaquin</t>
  </si>
  <si>
    <t>San Joaquin County ROP</t>
  </si>
  <si>
    <t>CA-3974542</t>
  </si>
  <si>
    <t>San Luis Obispo</t>
  </si>
  <si>
    <t>Central California School Finance Authority JPA</t>
  </si>
  <si>
    <t>CA-4040774</t>
  </si>
  <si>
    <t>Santa Barbara</t>
  </si>
  <si>
    <t>Santa Barbara County Selpa JPA</t>
  </si>
  <si>
    <t>CA-4240378</t>
  </si>
  <si>
    <t>Santa Clara</t>
  </si>
  <si>
    <t>East Valley School Transportation JPA</t>
  </si>
  <si>
    <t>CA-4340949</t>
  </si>
  <si>
    <t>Metropolitan Education</t>
  </si>
  <si>
    <t>CA-4340360</t>
  </si>
  <si>
    <t>North County Regional Occupational Center/Program (ROC/P)</t>
  </si>
  <si>
    <t>CA-4376620</t>
  </si>
  <si>
    <t>West Valley Schools Transportation Agency JPA</t>
  </si>
  <si>
    <t>CA-4340899</t>
  </si>
  <si>
    <t>Santa Cruz</t>
  </si>
  <si>
    <t>North Santa Cruz County Selpa</t>
  </si>
  <si>
    <t>CA-4440832</t>
  </si>
  <si>
    <t>Santa Cruz City Elementary/High</t>
  </si>
  <si>
    <t>CA-4440261</t>
  </si>
  <si>
    <t>Shasta</t>
  </si>
  <si>
    <t>Mountain Valley Special Education JPA</t>
  </si>
  <si>
    <t>CA-4577339</t>
  </si>
  <si>
    <t>Shasta-Trinity ROP JPA</t>
  </si>
  <si>
    <t>CA-4540329</t>
  </si>
  <si>
    <t>Sonoma</t>
  </si>
  <si>
    <t>Petaluma City Elementary/Joint Union High</t>
  </si>
  <si>
    <t>CA-4940246</t>
  </si>
  <si>
    <t>Santa Rosa City Schools</t>
  </si>
  <si>
    <t>CA-4940253</t>
  </si>
  <si>
    <t>West County Transportation JPA</t>
  </si>
  <si>
    <t>CA-4940311</t>
  </si>
  <si>
    <t>Stanislaus</t>
  </si>
  <si>
    <t>Central Calif Migrant Head Start JPA</t>
  </si>
  <si>
    <t>CA-5040964</t>
  </si>
  <si>
    <t>Modesto City Schools</t>
  </si>
  <si>
    <t>CA-5040717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</si>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</sst>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6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  <font>
      <b/>
      <sz val="15"/>
      <name val="Palatino Linotype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34">
      <selection activeCell="N56" sqref="N56"/>
    </sheetView>
  </sheetViews>
  <sheetFormatPr defaultColWidth="12.57421875" defaultRowHeight="12.75"/>
  <cols>
    <col min="1" max="1" width="23.8515625" style="0" customWidth="1"/>
    <col min="2" max="2" width="84.421875" style="0" customWidth="1"/>
    <col min="3" max="3" width="19.28125" style="0" customWidth="1"/>
    <col min="4" max="4" width="24.28125" style="0" customWidth="1"/>
    <col min="5" max="5" width="11.57421875" style="0" customWidth="1"/>
    <col min="6" max="6" width="14.8515625" style="0" customWidth="1"/>
    <col min="7" max="7" width="14.7109375" style="0" customWidth="1"/>
    <col min="8" max="8" width="18.28125" style="0" customWidth="1"/>
    <col min="9" max="9" width="19.8515625" style="0" customWidth="1"/>
    <col min="10" max="10" width="20.140625" style="0" customWidth="1"/>
    <col min="11" max="11" width="19.421875" style="0" customWidth="1"/>
    <col min="12" max="12" width="21.2812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601380</v>
      </c>
      <c r="D2" s="5" t="s">
        <v>14</v>
      </c>
      <c r="E2" s="3">
        <v>0</v>
      </c>
      <c r="F2" s="6">
        <v>0</v>
      </c>
      <c r="G2" s="6">
        <v>0</v>
      </c>
      <c r="H2" s="7">
        <v>424000</v>
      </c>
      <c r="I2" s="7">
        <v>10301000</v>
      </c>
      <c r="J2" s="7">
        <v>2262000</v>
      </c>
      <c r="K2" s="8">
        <f>J2*M2</f>
        <v>1017900</v>
      </c>
      <c r="L2" s="8">
        <f>J2-K2</f>
        <v>1244100</v>
      </c>
      <c r="M2" s="9">
        <v>0.45</v>
      </c>
      <c r="N2" s="10">
        <f>L2/(H2+I2+K2)</f>
        <v>0.10594486881434739</v>
      </c>
    </row>
    <row r="3" spans="1:14" ht="12.75">
      <c r="A3" s="2" t="s">
        <v>12</v>
      </c>
      <c r="B3" s="3" t="s">
        <v>15</v>
      </c>
      <c r="C3" s="4">
        <v>601397</v>
      </c>
      <c r="D3" s="5" t="s">
        <v>16</v>
      </c>
      <c r="E3" s="3">
        <v>0</v>
      </c>
      <c r="F3" s="6">
        <v>0</v>
      </c>
      <c r="G3" s="6">
        <v>0</v>
      </c>
      <c r="H3" s="7">
        <v>0</v>
      </c>
      <c r="I3" s="7">
        <v>6855000</v>
      </c>
      <c r="J3" s="7">
        <v>2011000</v>
      </c>
      <c r="K3" s="8">
        <f>J3*M3</f>
        <v>904950</v>
      </c>
      <c r="L3" s="8">
        <f>J3-K3</f>
        <v>1106050</v>
      </c>
      <c r="M3" s="9">
        <v>0.45</v>
      </c>
      <c r="N3" s="10">
        <f>L3/(H3+I3+K3)</f>
        <v>0.14253313487844638</v>
      </c>
    </row>
    <row r="4" spans="1:14" ht="12.75">
      <c r="A4" s="2" t="s">
        <v>12</v>
      </c>
      <c r="B4" s="3" t="s">
        <v>17</v>
      </c>
      <c r="C4" s="4">
        <v>601388</v>
      </c>
      <c r="D4" s="5" t="s">
        <v>18</v>
      </c>
      <c r="E4" s="3">
        <v>0</v>
      </c>
      <c r="F4" s="6">
        <v>0</v>
      </c>
      <c r="G4" s="6">
        <v>0</v>
      </c>
      <c r="H4" s="7">
        <v>0</v>
      </c>
      <c r="I4" s="7">
        <v>4065000</v>
      </c>
      <c r="J4" s="7">
        <v>1973000</v>
      </c>
      <c r="K4" s="8">
        <f>J4*M4</f>
        <v>887850</v>
      </c>
      <c r="L4" s="8">
        <f>J4-K4</f>
        <v>1085150</v>
      </c>
      <c r="M4" s="9">
        <v>0.45</v>
      </c>
      <c r="N4" s="10">
        <f>L4/(H4+I4+K4)</f>
        <v>0.2190960759966484</v>
      </c>
    </row>
    <row r="5" spans="1:14" ht="12.75">
      <c r="A5" s="2" t="s">
        <v>19</v>
      </c>
      <c r="B5" s="3" t="s">
        <v>20</v>
      </c>
      <c r="C5" s="4">
        <v>600092</v>
      </c>
      <c r="D5" s="5" t="s">
        <v>21</v>
      </c>
      <c r="E5" s="3">
        <v>1</v>
      </c>
      <c r="F5" s="6">
        <v>0</v>
      </c>
      <c r="G5" s="6">
        <v>0</v>
      </c>
      <c r="H5" s="7">
        <v>15103000</v>
      </c>
      <c r="I5" s="7">
        <v>22000</v>
      </c>
      <c r="J5" s="7">
        <v>32142000</v>
      </c>
      <c r="K5" s="7">
        <f>M5*J5</f>
        <v>14463900</v>
      </c>
      <c r="L5" s="7">
        <f>J5-K5</f>
        <v>17678100</v>
      </c>
      <c r="M5" s="9">
        <v>0.45</v>
      </c>
      <c r="N5" s="10">
        <f>L5/(H5+I5+K5)</f>
        <v>0.597457154541061</v>
      </c>
    </row>
    <row r="6" spans="1:14" ht="12.75">
      <c r="A6" s="2" t="s">
        <v>22</v>
      </c>
      <c r="B6" s="3" t="s">
        <v>23</v>
      </c>
      <c r="C6" s="4">
        <v>601400</v>
      </c>
      <c r="D6" s="5" t="s">
        <v>24</v>
      </c>
      <c r="E6" s="3">
        <v>0</v>
      </c>
      <c r="F6" s="6">
        <v>0</v>
      </c>
      <c r="G6" s="3">
        <v>0</v>
      </c>
      <c r="H6" s="7">
        <v>0</v>
      </c>
      <c r="I6" s="7">
        <v>489000</v>
      </c>
      <c r="J6" s="7">
        <v>27000</v>
      </c>
      <c r="K6" s="7">
        <f>J6*M6</f>
        <v>12150</v>
      </c>
      <c r="L6" s="7">
        <f>J6-K6</f>
        <v>14850</v>
      </c>
      <c r="M6" s="9">
        <v>0.45</v>
      </c>
      <c r="N6" s="10">
        <f>L6/(H6+I6+K6)</f>
        <v>0.02963184675246932</v>
      </c>
    </row>
    <row r="7" spans="1:14" ht="12.75">
      <c r="A7" s="9" t="s">
        <v>25</v>
      </c>
      <c r="B7" s="11" t="s">
        <v>26</v>
      </c>
      <c r="C7" s="12">
        <v>601351</v>
      </c>
      <c r="D7" s="13" t="s">
        <v>27</v>
      </c>
      <c r="E7" s="11">
        <v>0</v>
      </c>
      <c r="F7" s="11">
        <v>0</v>
      </c>
      <c r="G7" s="11">
        <v>0</v>
      </c>
      <c r="H7" s="7">
        <v>0</v>
      </c>
      <c r="I7" s="7">
        <v>2758000</v>
      </c>
      <c r="J7" s="7">
        <v>0</v>
      </c>
      <c r="K7" s="7">
        <f>M7*J7</f>
        <v>0</v>
      </c>
      <c r="L7" s="7">
        <f>J7-K7</f>
        <v>0</v>
      </c>
      <c r="M7" s="9">
        <v>0.45</v>
      </c>
      <c r="N7" s="10">
        <f>L7/(H7+I7+K7)</f>
        <v>0</v>
      </c>
    </row>
    <row r="8" spans="1:14" ht="12.75">
      <c r="A8" s="9" t="s">
        <v>25</v>
      </c>
      <c r="B8" s="11" t="s">
        <v>28</v>
      </c>
      <c r="C8" s="12">
        <v>601378</v>
      </c>
      <c r="D8" s="13" t="s">
        <v>29</v>
      </c>
      <c r="E8" s="11">
        <v>0</v>
      </c>
      <c r="F8" s="14">
        <v>0</v>
      </c>
      <c r="G8" s="11">
        <v>0</v>
      </c>
      <c r="H8" s="7">
        <v>46000</v>
      </c>
      <c r="I8" s="7">
        <v>8000</v>
      </c>
      <c r="J8" s="7">
        <v>508000</v>
      </c>
      <c r="K8" s="7">
        <f>M8*J8</f>
        <v>228600</v>
      </c>
      <c r="L8" s="7">
        <f>J8-K8</f>
        <v>279400</v>
      </c>
      <c r="M8" s="9">
        <v>0.45</v>
      </c>
      <c r="N8" s="10">
        <f>L8/(H8+I8+K8)</f>
        <v>0.9886765746638358</v>
      </c>
    </row>
    <row r="9" spans="1:14" ht="12.75">
      <c r="A9" s="9" t="s">
        <v>25</v>
      </c>
      <c r="B9" s="11" t="s">
        <v>30</v>
      </c>
      <c r="C9" s="12">
        <v>601362</v>
      </c>
      <c r="D9" s="13" t="s">
        <v>31</v>
      </c>
      <c r="E9" s="11">
        <v>0</v>
      </c>
      <c r="F9" s="14">
        <v>0</v>
      </c>
      <c r="G9" s="11">
        <v>0</v>
      </c>
      <c r="H9" s="7">
        <v>1621000</v>
      </c>
      <c r="I9" s="7">
        <v>4943000</v>
      </c>
      <c r="J9" s="7">
        <v>0</v>
      </c>
      <c r="K9" s="7">
        <f>M9*J9</f>
        <v>0</v>
      </c>
      <c r="L9" s="7">
        <f>J9-K9</f>
        <v>0</v>
      </c>
      <c r="M9" s="9">
        <v>0.45</v>
      </c>
      <c r="N9" s="10">
        <f>L9/(H9+I9+K9)</f>
        <v>0</v>
      </c>
    </row>
    <row r="10" spans="1:14" ht="12.75">
      <c r="A10" s="9" t="s">
        <v>25</v>
      </c>
      <c r="B10" s="11" t="s">
        <v>32</v>
      </c>
      <c r="C10" s="12">
        <v>602525</v>
      </c>
      <c r="D10" s="13" t="s">
        <v>33</v>
      </c>
      <c r="E10" s="11">
        <v>0</v>
      </c>
      <c r="F10" s="14">
        <v>0</v>
      </c>
      <c r="G10" s="11">
        <v>0</v>
      </c>
      <c r="H10" s="7">
        <v>0</v>
      </c>
      <c r="I10" s="7">
        <v>160000</v>
      </c>
      <c r="J10" s="7">
        <v>0</v>
      </c>
      <c r="K10" s="7">
        <f>M10*J10</f>
        <v>0</v>
      </c>
      <c r="L10" s="7">
        <f>J10-K10</f>
        <v>0</v>
      </c>
      <c r="M10" s="9">
        <v>0.45</v>
      </c>
      <c r="N10" s="10">
        <f>L10/(H10+I10+K10)</f>
        <v>0</v>
      </c>
    </row>
    <row r="11" spans="1:14" ht="12.75">
      <c r="A11" s="9" t="s">
        <v>25</v>
      </c>
      <c r="B11" s="11" t="s">
        <v>34</v>
      </c>
      <c r="C11" s="12">
        <v>601368</v>
      </c>
      <c r="D11" s="13" t="s">
        <v>35</v>
      </c>
      <c r="E11" s="11">
        <v>0</v>
      </c>
      <c r="F11" s="14">
        <v>0</v>
      </c>
      <c r="G11" s="11">
        <v>0</v>
      </c>
      <c r="H11" s="7">
        <v>0</v>
      </c>
      <c r="I11" s="7">
        <v>4042000</v>
      </c>
      <c r="J11" s="7">
        <v>0</v>
      </c>
      <c r="K11" s="7">
        <f>M11*J11</f>
        <v>0</v>
      </c>
      <c r="L11" s="7">
        <f>J11-K11</f>
        <v>0</v>
      </c>
      <c r="M11" s="9">
        <v>0.45</v>
      </c>
      <c r="N11" s="10">
        <f>L11/(H11+I11+K11)</f>
        <v>0</v>
      </c>
    </row>
    <row r="12" spans="1:14" ht="12.75">
      <c r="A12" s="9" t="s">
        <v>25</v>
      </c>
      <c r="B12" s="11" t="s">
        <v>36</v>
      </c>
      <c r="C12" s="12">
        <v>601394</v>
      </c>
      <c r="D12" s="13" t="s">
        <v>37</v>
      </c>
      <c r="E12" s="11">
        <v>0</v>
      </c>
      <c r="F12" s="14">
        <v>0</v>
      </c>
      <c r="G12" s="11">
        <v>0</v>
      </c>
      <c r="H12" s="7">
        <v>0</v>
      </c>
      <c r="I12" s="7">
        <v>4486000</v>
      </c>
      <c r="J12" s="7">
        <v>1079000</v>
      </c>
      <c r="K12" s="7">
        <f>M12*J12</f>
        <v>485550</v>
      </c>
      <c r="L12" s="7">
        <f>J12-K12</f>
        <v>593450</v>
      </c>
      <c r="M12" s="9">
        <v>0.45</v>
      </c>
      <c r="N12" s="10">
        <f>L12/(H12+I12+K12)</f>
        <v>0.11936921080950609</v>
      </c>
    </row>
    <row r="13" spans="1:14" ht="12.75">
      <c r="A13" s="9" t="s">
        <v>25</v>
      </c>
      <c r="B13" s="11" t="s">
        <v>38</v>
      </c>
      <c r="C13" s="12">
        <v>601387</v>
      </c>
      <c r="D13" s="13" t="s">
        <v>39</v>
      </c>
      <c r="E13" s="11">
        <v>0</v>
      </c>
      <c r="F13" s="14">
        <v>0</v>
      </c>
      <c r="G13" s="11">
        <v>0</v>
      </c>
      <c r="H13" s="7">
        <v>0</v>
      </c>
      <c r="I13" s="7">
        <v>7143000</v>
      </c>
      <c r="J13" s="7">
        <v>2760000</v>
      </c>
      <c r="K13" s="7">
        <f>M13*J13</f>
        <v>1242000</v>
      </c>
      <c r="L13" s="7">
        <f>J13-K13</f>
        <v>1518000</v>
      </c>
      <c r="M13" s="9">
        <v>0.45</v>
      </c>
      <c r="N13" s="10">
        <f>L13/(H13+I13+K13)</f>
        <v>0.1810375670840787</v>
      </c>
    </row>
    <row r="14" spans="1:14" ht="12.75">
      <c r="A14" s="2" t="s">
        <v>40</v>
      </c>
      <c r="B14" s="3" t="s">
        <v>41</v>
      </c>
      <c r="C14" s="4">
        <v>601405</v>
      </c>
      <c r="D14" s="5" t="s">
        <v>42</v>
      </c>
      <c r="E14" s="3">
        <v>0</v>
      </c>
      <c r="F14" s="6">
        <v>0</v>
      </c>
      <c r="G14" s="3">
        <v>0</v>
      </c>
      <c r="H14" s="7">
        <v>1236000</v>
      </c>
      <c r="I14" s="7">
        <v>4562000</v>
      </c>
      <c r="J14" s="7">
        <v>3063000</v>
      </c>
      <c r="K14" s="7">
        <f>J14*M14</f>
        <v>1378350</v>
      </c>
      <c r="L14" s="7">
        <f>J14-K14</f>
        <v>1684650</v>
      </c>
      <c r="M14" s="9">
        <v>0.45</v>
      </c>
      <c r="N14" s="10">
        <f>L14/(H14+I14+K14)</f>
        <v>0.23475025604938443</v>
      </c>
    </row>
    <row r="15" spans="1:14" ht="12.75">
      <c r="A15" s="2" t="s">
        <v>43</v>
      </c>
      <c r="B15" s="3" t="s">
        <v>44</v>
      </c>
      <c r="C15" s="4">
        <v>601384</v>
      </c>
      <c r="D15" s="5" t="s">
        <v>45</v>
      </c>
      <c r="E15" s="3">
        <v>0</v>
      </c>
      <c r="F15" s="6">
        <v>0</v>
      </c>
      <c r="G15" s="3">
        <v>0</v>
      </c>
      <c r="H15" s="7">
        <v>0</v>
      </c>
      <c r="I15" s="7">
        <v>2820000</v>
      </c>
      <c r="J15" s="7">
        <v>0</v>
      </c>
      <c r="K15" s="7">
        <f>J15*M15</f>
        <v>0</v>
      </c>
      <c r="L15" s="7">
        <f>J15-K15</f>
        <v>0</v>
      </c>
      <c r="M15" s="9">
        <v>0.45</v>
      </c>
      <c r="N15" s="10">
        <f>L15/(H15+I15+K15)</f>
        <v>0</v>
      </c>
    </row>
    <row r="16" spans="1:14" ht="12.75">
      <c r="A16" s="2" t="s">
        <v>46</v>
      </c>
      <c r="B16" s="3" t="s">
        <v>47</v>
      </c>
      <c r="C16" s="4">
        <v>601363</v>
      </c>
      <c r="D16" s="5" t="s">
        <v>48</v>
      </c>
      <c r="E16" s="3">
        <v>0</v>
      </c>
      <c r="F16" s="6">
        <v>0</v>
      </c>
      <c r="G16" s="6">
        <v>0</v>
      </c>
      <c r="H16" s="7">
        <v>0</v>
      </c>
      <c r="I16" s="7">
        <v>16378000</v>
      </c>
      <c r="J16" s="7">
        <v>0</v>
      </c>
      <c r="K16" s="7">
        <f>M16*J16</f>
        <v>0</v>
      </c>
      <c r="L16" s="7">
        <f>J16-K16</f>
        <v>0</v>
      </c>
      <c r="M16" s="9">
        <v>0.45</v>
      </c>
      <c r="N16" s="10">
        <f>L16/(H16+I16+K16)</f>
        <v>0</v>
      </c>
    </row>
    <row r="17" spans="1:14" ht="12.75">
      <c r="A17" s="2" t="s">
        <v>46</v>
      </c>
      <c r="B17" s="3" t="s">
        <v>49</v>
      </c>
      <c r="C17" s="4">
        <v>601443</v>
      </c>
      <c r="D17" s="5" t="s">
        <v>50</v>
      </c>
      <c r="E17" s="3">
        <v>0</v>
      </c>
      <c r="F17" s="6">
        <v>0</v>
      </c>
      <c r="G17" s="6">
        <v>0</v>
      </c>
      <c r="H17" s="7">
        <v>0</v>
      </c>
      <c r="I17" s="7">
        <v>1052000</v>
      </c>
      <c r="J17" s="7">
        <v>0</v>
      </c>
      <c r="K17" s="7">
        <f>M17*J17</f>
        <v>0</v>
      </c>
      <c r="L17" s="7">
        <f>J17-K17</f>
        <v>0</v>
      </c>
      <c r="M17" s="9">
        <v>0.45</v>
      </c>
      <c r="N17" s="10">
        <f>L17/(H17+I17+K17)</f>
        <v>0</v>
      </c>
    </row>
    <row r="18" spans="1:14" ht="12.75">
      <c r="A18" s="2" t="s">
        <v>46</v>
      </c>
      <c r="B18" s="3" t="s">
        <v>51</v>
      </c>
      <c r="C18" s="4">
        <v>601377</v>
      </c>
      <c r="D18" s="5" t="s">
        <v>52</v>
      </c>
      <c r="E18" s="3">
        <v>0</v>
      </c>
      <c r="F18" s="6">
        <v>0</v>
      </c>
      <c r="G18" s="6">
        <v>0</v>
      </c>
      <c r="H18" s="7">
        <v>0</v>
      </c>
      <c r="I18" s="7">
        <v>14088000</v>
      </c>
      <c r="J18" s="7">
        <v>0</v>
      </c>
      <c r="K18" s="7">
        <f>M18*J18</f>
        <v>0</v>
      </c>
      <c r="L18" s="7">
        <f>J18-K18</f>
        <v>0</v>
      </c>
      <c r="M18" s="9">
        <v>0.45</v>
      </c>
      <c r="N18" s="10">
        <f>L18/(H18+I18+K18)</f>
        <v>0</v>
      </c>
    </row>
    <row r="19" spans="1:14" ht="12.75">
      <c r="A19" s="2" t="s">
        <v>46</v>
      </c>
      <c r="B19" s="3" t="s">
        <v>53</v>
      </c>
      <c r="C19" s="4">
        <v>601373</v>
      </c>
      <c r="D19" s="5" t="s">
        <v>54</v>
      </c>
      <c r="E19" s="3">
        <v>0</v>
      </c>
      <c r="F19" s="6">
        <v>0</v>
      </c>
      <c r="G19" s="6">
        <v>0</v>
      </c>
      <c r="H19" s="7">
        <v>0</v>
      </c>
      <c r="I19" s="7">
        <v>751000</v>
      </c>
      <c r="J19" s="7">
        <v>0</v>
      </c>
      <c r="K19" s="7">
        <f>M19*J19</f>
        <v>0</v>
      </c>
      <c r="L19" s="7">
        <f>J19-K19</f>
        <v>0</v>
      </c>
      <c r="M19" s="9">
        <v>0.45</v>
      </c>
      <c r="N19" s="10">
        <f>L19/(H19+I19+K19)</f>
        <v>0</v>
      </c>
    </row>
    <row r="20" spans="1:14" ht="12.75">
      <c r="A20" s="2" t="s">
        <v>46</v>
      </c>
      <c r="B20" s="3" t="s">
        <v>55</v>
      </c>
      <c r="C20" s="4">
        <v>601367</v>
      </c>
      <c r="D20" s="5" t="s">
        <v>56</v>
      </c>
      <c r="E20" s="3">
        <v>0</v>
      </c>
      <c r="F20" s="6">
        <v>0</v>
      </c>
      <c r="G20" s="6">
        <v>0</v>
      </c>
      <c r="H20" s="7">
        <v>13000</v>
      </c>
      <c r="I20" s="7">
        <v>125000</v>
      </c>
      <c r="J20" s="7">
        <v>10000</v>
      </c>
      <c r="K20" s="7">
        <f>M20*J20</f>
        <v>4500</v>
      </c>
      <c r="L20" s="7">
        <f>J20-K20</f>
        <v>5500</v>
      </c>
      <c r="M20" s="9">
        <v>0.45</v>
      </c>
      <c r="N20" s="10">
        <f>L20/(H20+I20+K20)</f>
        <v>0.03859649122807018</v>
      </c>
    </row>
    <row r="21" spans="1:14" ht="12.75">
      <c r="A21" s="2" t="s">
        <v>46</v>
      </c>
      <c r="B21" s="3" t="s">
        <v>57</v>
      </c>
      <c r="C21" s="4">
        <v>601356</v>
      </c>
      <c r="D21" s="5" t="s">
        <v>58</v>
      </c>
      <c r="E21" s="3">
        <v>0</v>
      </c>
      <c r="F21" s="6">
        <v>0</v>
      </c>
      <c r="G21" s="6">
        <v>0</v>
      </c>
      <c r="H21" s="7">
        <v>82000</v>
      </c>
      <c r="I21" s="7">
        <v>6237000</v>
      </c>
      <c r="J21" s="7">
        <v>1661000</v>
      </c>
      <c r="K21" s="7">
        <f>M21*J21</f>
        <v>747450</v>
      </c>
      <c r="L21" s="7">
        <f>J21-K21</f>
        <v>913550</v>
      </c>
      <c r="M21" s="9">
        <v>0.45</v>
      </c>
      <c r="N21" s="10">
        <f>L21/(H21+I21+K21)</f>
        <v>0.12927990716696502</v>
      </c>
    </row>
    <row r="22" spans="1:14" ht="12.75">
      <c r="A22" s="2" t="s">
        <v>46</v>
      </c>
      <c r="B22" s="3" t="s">
        <v>59</v>
      </c>
      <c r="C22" s="4">
        <v>601361</v>
      </c>
      <c r="D22" s="5" t="s">
        <v>60</v>
      </c>
      <c r="E22" s="3">
        <v>0</v>
      </c>
      <c r="F22" s="6">
        <v>0</v>
      </c>
      <c r="G22" s="6">
        <v>0</v>
      </c>
      <c r="H22" s="7">
        <v>12301000</v>
      </c>
      <c r="I22" s="7">
        <v>116000</v>
      </c>
      <c r="J22" s="7">
        <v>48000</v>
      </c>
      <c r="K22" s="7">
        <f>M22*J22</f>
        <v>21600</v>
      </c>
      <c r="L22" s="7">
        <f>J22-K22</f>
        <v>26400</v>
      </c>
      <c r="M22" s="9">
        <v>0.45</v>
      </c>
      <c r="N22" s="10">
        <f>L22/(H22+I22+K22)</f>
        <v>0.0021224253533355846</v>
      </c>
    </row>
    <row r="23" spans="1:14" ht="12.75">
      <c r="A23" s="2" t="s">
        <v>46</v>
      </c>
      <c r="B23" s="3" t="s">
        <v>61</v>
      </c>
      <c r="C23" s="4">
        <v>601386</v>
      </c>
      <c r="D23" s="5" t="s">
        <v>62</v>
      </c>
      <c r="E23" s="3">
        <v>0</v>
      </c>
      <c r="F23" s="6">
        <v>0</v>
      </c>
      <c r="G23" s="6">
        <v>0</v>
      </c>
      <c r="H23" s="7">
        <v>18000</v>
      </c>
      <c r="I23" s="7">
        <v>3317000</v>
      </c>
      <c r="J23" s="7">
        <v>1476000</v>
      </c>
      <c r="K23" s="7">
        <f>M23*J23</f>
        <v>664200</v>
      </c>
      <c r="L23" s="7">
        <f>J23-K23</f>
        <v>811800</v>
      </c>
      <c r="M23" s="9">
        <v>0.45</v>
      </c>
      <c r="N23" s="10">
        <f>L23/(H23+I23+K23)</f>
        <v>0.20299059811962392</v>
      </c>
    </row>
    <row r="24" spans="1:14" ht="12.75">
      <c r="A24" s="2" t="s">
        <v>46</v>
      </c>
      <c r="B24" s="3" t="s">
        <v>63</v>
      </c>
      <c r="C24" s="4">
        <v>601346</v>
      </c>
      <c r="D24" s="5" t="s">
        <v>64</v>
      </c>
      <c r="E24" s="3">
        <v>0</v>
      </c>
      <c r="F24" s="6">
        <v>0</v>
      </c>
      <c r="G24" s="6">
        <v>0</v>
      </c>
      <c r="H24" s="7">
        <v>171000</v>
      </c>
      <c r="I24" s="7">
        <v>3797000</v>
      </c>
      <c r="J24" s="7">
        <v>3140000</v>
      </c>
      <c r="K24" s="7">
        <f>M24*J24</f>
        <v>1413000</v>
      </c>
      <c r="L24" s="7">
        <f>J24-K24</f>
        <v>1727000</v>
      </c>
      <c r="M24" s="9">
        <v>0.45</v>
      </c>
      <c r="N24" s="10">
        <f>L24/(H24+I24+K24)</f>
        <v>0.3209440624419253</v>
      </c>
    </row>
    <row r="25" spans="1:14" ht="12.75">
      <c r="A25" s="15" t="s">
        <v>65</v>
      </c>
      <c r="B25" s="16" t="s">
        <v>66</v>
      </c>
      <c r="C25" s="17">
        <v>600117</v>
      </c>
      <c r="D25" s="18" t="s">
        <v>67</v>
      </c>
      <c r="E25" s="16">
        <v>1</v>
      </c>
      <c r="F25" s="19">
        <v>0</v>
      </c>
      <c r="G25" s="16">
        <v>0</v>
      </c>
      <c r="H25" s="7">
        <v>0</v>
      </c>
      <c r="I25" s="7">
        <v>2731000</v>
      </c>
      <c r="J25" s="7">
        <v>0</v>
      </c>
      <c r="K25" s="7">
        <f>J25*M25</f>
        <v>0</v>
      </c>
      <c r="L25" s="7">
        <f>J25-K25</f>
        <v>0</v>
      </c>
      <c r="M25" s="9">
        <v>0.45</v>
      </c>
      <c r="N25" s="10">
        <f>L25/(H25+I25+K25)</f>
        <v>0</v>
      </c>
    </row>
    <row r="26" spans="1:14" ht="12.75">
      <c r="A26" s="2" t="s">
        <v>68</v>
      </c>
      <c r="B26" s="3" t="s">
        <v>69</v>
      </c>
      <c r="C26" s="4">
        <v>601396</v>
      </c>
      <c r="D26" s="5" t="s">
        <v>70</v>
      </c>
      <c r="E26" s="3">
        <v>0</v>
      </c>
      <c r="F26" s="6">
        <v>0</v>
      </c>
      <c r="G26" s="3">
        <v>0</v>
      </c>
      <c r="H26" s="7">
        <v>0</v>
      </c>
      <c r="I26" s="7">
        <v>2436000</v>
      </c>
      <c r="J26" s="7">
        <v>0</v>
      </c>
      <c r="K26" s="7">
        <f>M26*J26</f>
        <v>0</v>
      </c>
      <c r="L26" s="8">
        <f>J26-K26</f>
        <v>0</v>
      </c>
      <c r="M26" s="9">
        <v>0.45</v>
      </c>
      <c r="N26" s="10">
        <f>L26/(H26+I26+K26)</f>
        <v>0</v>
      </c>
    </row>
    <row r="27" spans="1:14" ht="12.75">
      <c r="A27" s="20" t="s">
        <v>71</v>
      </c>
      <c r="B27" s="21" t="s">
        <v>72</v>
      </c>
      <c r="C27" s="21">
        <v>691093</v>
      </c>
      <c r="D27" s="22" t="s">
        <v>73</v>
      </c>
      <c r="E27" s="9">
        <v>1</v>
      </c>
      <c r="F27" s="9">
        <v>0</v>
      </c>
      <c r="G27" s="9">
        <v>0</v>
      </c>
      <c r="H27" s="23">
        <v>2581000</v>
      </c>
      <c r="I27" s="23">
        <v>2551000</v>
      </c>
      <c r="J27" s="23">
        <v>3958000</v>
      </c>
      <c r="K27" s="23">
        <f>J27*M27</f>
        <v>1781100</v>
      </c>
      <c r="L27" s="23">
        <f>J27-K27</f>
        <v>2176900</v>
      </c>
      <c r="M27" s="9">
        <v>0.45</v>
      </c>
      <c r="N27" s="10">
        <f>L27/(H27+I27+K27)</f>
        <v>0.3148949096642606</v>
      </c>
    </row>
    <row r="28" spans="1:14" ht="12.75">
      <c r="A28" s="2" t="s">
        <v>74</v>
      </c>
      <c r="B28" s="3" t="s">
        <v>75</v>
      </c>
      <c r="C28" s="4">
        <v>601385</v>
      </c>
      <c r="D28" s="5" t="s">
        <v>76</v>
      </c>
      <c r="E28" s="3">
        <v>0</v>
      </c>
      <c r="F28" s="6">
        <v>0</v>
      </c>
      <c r="G28" s="3">
        <v>0</v>
      </c>
      <c r="H28" s="7">
        <v>0</v>
      </c>
      <c r="I28" s="7">
        <v>0</v>
      </c>
      <c r="J28" s="7">
        <v>6473000</v>
      </c>
      <c r="K28" s="7">
        <f>M28*J28</f>
        <v>2912850</v>
      </c>
      <c r="L28" s="8">
        <f>J28-K28</f>
        <v>3560150</v>
      </c>
      <c r="M28" s="9">
        <v>0.45</v>
      </c>
      <c r="N28" s="10">
        <f>L28/(H28+I28+K28)</f>
        <v>1.2222222222222223</v>
      </c>
    </row>
    <row r="29" spans="1:14" ht="12.75">
      <c r="A29" s="3" t="s">
        <v>77</v>
      </c>
      <c r="B29" s="3" t="s">
        <v>78</v>
      </c>
      <c r="C29" s="4">
        <v>601417</v>
      </c>
      <c r="D29" s="5" t="s">
        <v>79</v>
      </c>
      <c r="E29" s="3">
        <v>0</v>
      </c>
      <c r="F29" s="6">
        <v>0</v>
      </c>
      <c r="G29" s="3">
        <v>0</v>
      </c>
      <c r="H29" s="7">
        <v>15000</v>
      </c>
      <c r="I29" s="7">
        <v>2021000</v>
      </c>
      <c r="J29" s="7">
        <v>20000</v>
      </c>
      <c r="K29" s="7">
        <f>J29*M29</f>
        <v>9000</v>
      </c>
      <c r="L29" s="23">
        <f>J29-K29</f>
        <v>11000</v>
      </c>
      <c r="M29" s="9">
        <v>0.45</v>
      </c>
      <c r="N29" s="10">
        <f>L29/(H29+I29+K29)</f>
        <v>0.0053789731051344745</v>
      </c>
    </row>
    <row r="30" spans="1:14" ht="12.75">
      <c r="A30" s="3" t="s">
        <v>77</v>
      </c>
      <c r="B30" s="3" t="s">
        <v>80</v>
      </c>
      <c r="C30" s="4">
        <v>601379</v>
      </c>
      <c r="D30" s="5" t="s">
        <v>81</v>
      </c>
      <c r="E30" s="3">
        <v>0</v>
      </c>
      <c r="F30" s="6">
        <v>0</v>
      </c>
      <c r="G30" s="3">
        <v>0</v>
      </c>
      <c r="H30" s="7">
        <v>0</v>
      </c>
      <c r="I30" s="7">
        <v>12000</v>
      </c>
      <c r="J30" s="7">
        <v>0</v>
      </c>
      <c r="K30" s="7">
        <f>J30*M30</f>
        <v>0</v>
      </c>
      <c r="L30" s="23">
        <f>J30-K30</f>
        <v>0</v>
      </c>
      <c r="M30" s="9">
        <v>0.45</v>
      </c>
      <c r="N30" s="10">
        <f>L30/(H30+I30+K30)</f>
        <v>0</v>
      </c>
    </row>
    <row r="31" spans="1:14" ht="12.75">
      <c r="A31" s="2" t="s">
        <v>82</v>
      </c>
      <c r="B31" s="3" t="s">
        <v>83</v>
      </c>
      <c r="C31" s="4">
        <v>601357</v>
      </c>
      <c r="D31" s="5" t="s">
        <v>84</v>
      </c>
      <c r="E31" s="3">
        <v>0</v>
      </c>
      <c r="F31" s="6">
        <v>0</v>
      </c>
      <c r="G31" s="6">
        <v>0</v>
      </c>
      <c r="H31" s="7">
        <v>0</v>
      </c>
      <c r="I31" s="7">
        <v>4819000</v>
      </c>
      <c r="J31" s="7">
        <v>536000</v>
      </c>
      <c r="K31" s="7">
        <f>M31*J31</f>
        <v>241200</v>
      </c>
      <c r="L31" s="7">
        <f>J31-K31</f>
        <v>294800</v>
      </c>
      <c r="M31" s="9">
        <v>0.45</v>
      </c>
      <c r="N31" s="10">
        <f>L31/(H31+I31+K31)</f>
        <v>0.05825856685506502</v>
      </c>
    </row>
    <row r="32" spans="1:14" ht="12.75">
      <c r="A32" s="2" t="s">
        <v>82</v>
      </c>
      <c r="B32" s="3" t="s">
        <v>85</v>
      </c>
      <c r="C32" s="4">
        <v>601347</v>
      </c>
      <c r="D32" s="5" t="s">
        <v>86</v>
      </c>
      <c r="E32" s="3">
        <v>0</v>
      </c>
      <c r="F32" s="6">
        <v>0</v>
      </c>
      <c r="G32" s="6">
        <v>0</v>
      </c>
      <c r="H32" s="7">
        <v>0</v>
      </c>
      <c r="I32" s="7">
        <v>1858000</v>
      </c>
      <c r="J32" s="7">
        <v>2537000</v>
      </c>
      <c r="K32" s="7">
        <f>M32*J32</f>
        <v>1141650</v>
      </c>
      <c r="L32" s="7">
        <f>J32-K32</f>
        <v>1395350</v>
      </c>
      <c r="M32" s="9">
        <v>0.45</v>
      </c>
      <c r="N32" s="10">
        <f>L32/(H32+I32+K32)</f>
        <v>0.46517093660927106</v>
      </c>
    </row>
    <row r="33" spans="1:14" ht="12.75">
      <c r="A33" s="2" t="s">
        <v>82</v>
      </c>
      <c r="B33" s="3" t="s">
        <v>87</v>
      </c>
      <c r="C33" s="4">
        <v>601416</v>
      </c>
      <c r="D33" s="5" t="s">
        <v>88</v>
      </c>
      <c r="E33" s="3">
        <v>0</v>
      </c>
      <c r="F33" s="6">
        <v>0</v>
      </c>
      <c r="G33" s="6">
        <v>0</v>
      </c>
      <c r="H33" s="7">
        <v>328000</v>
      </c>
      <c r="I33" s="7">
        <v>22000</v>
      </c>
      <c r="J33" s="7">
        <v>1494000</v>
      </c>
      <c r="K33" s="7">
        <f>M33*J33</f>
        <v>672300</v>
      </c>
      <c r="L33" s="7">
        <f>J33-K33</f>
        <v>821700</v>
      </c>
      <c r="M33" s="9">
        <v>0.45</v>
      </c>
      <c r="N33" s="10">
        <f>L33/(H33+I33+K33)</f>
        <v>0.8037757996674166</v>
      </c>
    </row>
    <row r="34" spans="1:14" ht="12.75">
      <c r="A34" s="2" t="s">
        <v>82</v>
      </c>
      <c r="B34" s="3" t="s">
        <v>89</v>
      </c>
      <c r="C34" s="4">
        <v>601364</v>
      </c>
      <c r="D34" s="5" t="s">
        <v>90</v>
      </c>
      <c r="E34" s="3">
        <v>0</v>
      </c>
      <c r="F34" s="6">
        <v>0</v>
      </c>
      <c r="G34" s="6">
        <v>0</v>
      </c>
      <c r="H34" s="7">
        <v>39000</v>
      </c>
      <c r="I34" s="7">
        <v>15048000</v>
      </c>
      <c r="J34" s="7">
        <v>1787000</v>
      </c>
      <c r="K34" s="7">
        <f>M34*J34</f>
        <v>804150</v>
      </c>
      <c r="L34" s="7">
        <f>J34-K34</f>
        <v>982850</v>
      </c>
      <c r="M34" s="9">
        <v>0.45</v>
      </c>
      <c r="N34" s="10">
        <f>L34/(H34+I34+K34)</f>
        <v>0.06184889073478005</v>
      </c>
    </row>
    <row r="35" spans="1:14" ht="12.75">
      <c r="A35" s="2" t="s">
        <v>91</v>
      </c>
      <c r="B35" s="3" t="s">
        <v>92</v>
      </c>
      <c r="C35" s="4">
        <v>601401</v>
      </c>
      <c r="D35" s="5" t="s">
        <v>93</v>
      </c>
      <c r="E35" s="3">
        <v>0</v>
      </c>
      <c r="F35" s="6">
        <v>0</v>
      </c>
      <c r="G35" s="3">
        <v>0</v>
      </c>
      <c r="H35" s="24">
        <v>0</v>
      </c>
      <c r="I35" s="24">
        <v>2466000</v>
      </c>
      <c r="J35" s="24">
        <v>0</v>
      </c>
      <c r="K35" s="7">
        <f>M35*J35</f>
        <v>0</v>
      </c>
      <c r="L35" s="8">
        <f>J35-K35</f>
        <v>0</v>
      </c>
      <c r="M35" s="9">
        <v>0.45</v>
      </c>
      <c r="N35" s="10" t="s">
        <v>94</v>
      </c>
    </row>
    <row r="36" spans="1:14" ht="12.75">
      <c r="A36" s="2" t="s">
        <v>91</v>
      </c>
      <c r="B36" s="3" t="s">
        <v>95</v>
      </c>
      <c r="C36" s="4">
        <v>601391</v>
      </c>
      <c r="D36" s="5" t="s">
        <v>96</v>
      </c>
      <c r="E36" s="3">
        <v>0</v>
      </c>
      <c r="F36" s="6">
        <v>0</v>
      </c>
      <c r="G36" s="3">
        <v>0</v>
      </c>
      <c r="H36" s="24">
        <v>0</v>
      </c>
      <c r="I36" s="24">
        <v>2000</v>
      </c>
      <c r="J36" s="24">
        <v>0</v>
      </c>
      <c r="K36" s="7">
        <f>M36*J36</f>
        <v>0</v>
      </c>
      <c r="L36" s="8">
        <f>J36-K36</f>
        <v>0</v>
      </c>
      <c r="M36" s="9">
        <v>0.45</v>
      </c>
      <c r="N36" s="10">
        <f>L36/(H36+I36+K36)</f>
        <v>0</v>
      </c>
    </row>
    <row r="37" spans="1:14" ht="12.75">
      <c r="A37" s="2" t="s">
        <v>97</v>
      </c>
      <c r="B37" s="3" t="s">
        <v>98</v>
      </c>
      <c r="C37" s="4">
        <v>600094</v>
      </c>
      <c r="D37" s="5" t="s">
        <v>99</v>
      </c>
      <c r="E37" s="3">
        <v>1</v>
      </c>
      <c r="F37" s="6">
        <v>0</v>
      </c>
      <c r="G37" s="6">
        <v>0</v>
      </c>
      <c r="H37" s="7">
        <v>0</v>
      </c>
      <c r="I37" s="7">
        <v>0</v>
      </c>
      <c r="J37" s="7">
        <v>0</v>
      </c>
      <c r="K37" s="7">
        <f>M37*J37</f>
        <v>0</v>
      </c>
      <c r="L37" s="7">
        <f>J37-K37</f>
        <v>0</v>
      </c>
      <c r="M37" s="9">
        <v>0.45</v>
      </c>
      <c r="N37" s="10" t="s">
        <v>94</v>
      </c>
    </row>
    <row r="38" spans="1:14" ht="12.75">
      <c r="A38" s="2" t="s">
        <v>100</v>
      </c>
      <c r="B38" s="3" t="s">
        <v>101</v>
      </c>
      <c r="C38" s="4">
        <v>601382</v>
      </c>
      <c r="D38" s="5" t="s">
        <v>102</v>
      </c>
      <c r="E38" s="3">
        <v>0</v>
      </c>
      <c r="F38" s="6">
        <v>0</v>
      </c>
      <c r="G38" s="3">
        <v>0</v>
      </c>
      <c r="H38" s="7">
        <v>784000</v>
      </c>
      <c r="I38" s="7">
        <v>7980000</v>
      </c>
      <c r="J38" s="7">
        <v>2589000</v>
      </c>
      <c r="K38" s="7">
        <f>M38*J38</f>
        <v>1165050</v>
      </c>
      <c r="L38" s="7">
        <f>J38-K38</f>
        <v>1423950</v>
      </c>
      <c r="M38" s="9">
        <v>0.45</v>
      </c>
      <c r="N38" s="10">
        <f>L38/(H38+I38+K38)</f>
        <v>0.14341251177101536</v>
      </c>
    </row>
    <row r="39" spans="1:14" ht="12.75">
      <c r="A39" s="2" t="s">
        <v>100</v>
      </c>
      <c r="B39" s="3" t="s">
        <v>103</v>
      </c>
      <c r="C39" s="4">
        <v>601375</v>
      </c>
      <c r="D39" s="5" t="s">
        <v>104</v>
      </c>
      <c r="E39" s="3">
        <v>0</v>
      </c>
      <c r="F39" s="6">
        <v>0</v>
      </c>
      <c r="G39" s="6">
        <v>0</v>
      </c>
      <c r="H39" s="7">
        <v>432000</v>
      </c>
      <c r="I39" s="7">
        <v>7773000</v>
      </c>
      <c r="J39" s="7">
        <v>4902000</v>
      </c>
      <c r="K39" s="7">
        <f>M39*J39</f>
        <v>2205900</v>
      </c>
      <c r="L39" s="7">
        <f>J39-K39</f>
        <v>2696100</v>
      </c>
      <c r="M39" s="9">
        <v>0.45</v>
      </c>
      <c r="N39" s="10">
        <f>L39/(H39+I39+K39)</f>
        <v>0.2589689652191453</v>
      </c>
    </row>
    <row r="40" spans="1:14" ht="12.75">
      <c r="A40" s="2" t="s">
        <v>105</v>
      </c>
      <c r="B40" s="3" t="s">
        <v>106</v>
      </c>
      <c r="C40" s="4">
        <v>600140</v>
      </c>
      <c r="D40" s="5" t="s">
        <v>107</v>
      </c>
      <c r="E40" s="3">
        <v>1</v>
      </c>
      <c r="F40" s="6">
        <v>0</v>
      </c>
      <c r="G40" s="3">
        <v>0</v>
      </c>
      <c r="H40" s="7">
        <v>0</v>
      </c>
      <c r="I40" s="7">
        <v>3544000</v>
      </c>
      <c r="J40" s="7">
        <v>0</v>
      </c>
      <c r="K40" s="7">
        <f>M40*J40</f>
        <v>0</v>
      </c>
      <c r="L40" s="7">
        <f>J40-K40</f>
        <v>0</v>
      </c>
      <c r="M40" s="9">
        <v>0.45</v>
      </c>
      <c r="N40" s="10">
        <f>L40/(H40+I40+K40)</f>
        <v>0</v>
      </c>
    </row>
    <row r="41" spans="1:14" ht="12.75">
      <c r="A41" s="2" t="s">
        <v>108</v>
      </c>
      <c r="B41" s="3" t="s">
        <v>109</v>
      </c>
      <c r="C41" s="4">
        <v>601353</v>
      </c>
      <c r="D41" s="5" t="s">
        <v>110</v>
      </c>
      <c r="E41" s="3">
        <v>0</v>
      </c>
      <c r="F41" s="6">
        <v>0</v>
      </c>
      <c r="G41" s="3">
        <v>0</v>
      </c>
      <c r="H41" s="7">
        <v>0</v>
      </c>
      <c r="I41" s="7">
        <v>184000</v>
      </c>
      <c r="J41" s="7">
        <v>0</v>
      </c>
      <c r="K41" s="7">
        <f>M41*J41</f>
        <v>0</v>
      </c>
      <c r="L41" s="8">
        <f>J41-K41</f>
        <v>0</v>
      </c>
      <c r="M41" s="9">
        <v>0.45</v>
      </c>
      <c r="N41" s="10">
        <f>L41/(H41+I41+K41)</f>
        <v>0</v>
      </c>
    </row>
    <row r="42" spans="1:14" ht="12.75">
      <c r="A42" s="2" t="s">
        <v>111</v>
      </c>
      <c r="B42" s="3" t="s">
        <v>112</v>
      </c>
      <c r="C42" s="4">
        <v>601404</v>
      </c>
      <c r="D42" s="5" t="s">
        <v>113</v>
      </c>
      <c r="E42" s="3">
        <v>0</v>
      </c>
      <c r="F42" s="6">
        <v>0</v>
      </c>
      <c r="G42" s="3">
        <v>0</v>
      </c>
      <c r="H42" s="7">
        <v>21344000</v>
      </c>
      <c r="I42" s="7">
        <v>3861000</v>
      </c>
      <c r="J42" s="7">
        <v>32505000</v>
      </c>
      <c r="K42" s="7">
        <f>M42*J42</f>
        <v>14627250</v>
      </c>
      <c r="L42" s="7">
        <f>J42-K42</f>
        <v>17877750</v>
      </c>
      <c r="M42" s="9">
        <v>0.45</v>
      </c>
      <c r="N42" s="10">
        <f>L42/(H42+I42+K42)</f>
        <v>0.4488260140966177</v>
      </c>
    </row>
    <row r="43" spans="1:14" ht="12.75">
      <c r="A43" s="2" t="s">
        <v>114</v>
      </c>
      <c r="B43" s="3" t="s">
        <v>115</v>
      </c>
      <c r="C43" s="4">
        <v>601381</v>
      </c>
      <c r="D43" s="5" t="s">
        <v>116</v>
      </c>
      <c r="E43" s="3">
        <v>0</v>
      </c>
      <c r="F43" s="6">
        <v>0</v>
      </c>
      <c r="G43" s="3">
        <v>0</v>
      </c>
      <c r="H43" s="7">
        <v>0</v>
      </c>
      <c r="I43" s="7">
        <v>734000</v>
      </c>
      <c r="J43" s="7">
        <v>0</v>
      </c>
      <c r="K43" s="7">
        <f>M43*J43</f>
        <v>0</v>
      </c>
      <c r="L43" s="7">
        <f>J43-K43</f>
        <v>0</v>
      </c>
      <c r="M43" s="9">
        <v>0.45</v>
      </c>
      <c r="N43" s="10">
        <f>L43/(H43+I43+K43)</f>
        <v>0</v>
      </c>
    </row>
    <row r="44" spans="1:14" ht="12.75">
      <c r="A44" s="2" t="s">
        <v>114</v>
      </c>
      <c r="B44" s="3" t="s">
        <v>117</v>
      </c>
      <c r="C44" s="4">
        <v>601398</v>
      </c>
      <c r="D44" s="5" t="s">
        <v>118</v>
      </c>
      <c r="E44" s="3">
        <v>0</v>
      </c>
      <c r="F44" s="6">
        <v>0</v>
      </c>
      <c r="G44" s="3">
        <v>0</v>
      </c>
      <c r="H44" s="7">
        <v>291000</v>
      </c>
      <c r="I44" s="7">
        <v>13924000</v>
      </c>
      <c r="J44" s="7">
        <v>4092000</v>
      </c>
      <c r="K44" s="7">
        <f>M44*J44</f>
        <v>1841400</v>
      </c>
      <c r="L44" s="7">
        <f>J44-K44</f>
        <v>2250600</v>
      </c>
      <c r="M44" s="9">
        <v>0.45</v>
      </c>
      <c r="N44" s="10">
        <f>L44/(H44+I44+K44)</f>
        <v>0.14016840636755437</v>
      </c>
    </row>
    <row r="45" spans="1:14" ht="12.75">
      <c r="A45" s="2" t="s">
        <v>114</v>
      </c>
      <c r="B45" s="3" t="s">
        <v>119</v>
      </c>
      <c r="C45" s="4">
        <v>601343</v>
      </c>
      <c r="D45" s="5" t="s">
        <v>120</v>
      </c>
      <c r="E45" s="3">
        <v>1</v>
      </c>
      <c r="F45" s="6">
        <v>0</v>
      </c>
      <c r="G45" s="3">
        <v>0</v>
      </c>
      <c r="H45" s="7">
        <v>0</v>
      </c>
      <c r="I45" s="7">
        <v>425000</v>
      </c>
      <c r="J45" s="7">
        <v>25000</v>
      </c>
      <c r="K45" s="7">
        <f>M45*J45</f>
        <v>11250</v>
      </c>
      <c r="L45" s="7">
        <f>J45-K45</f>
        <v>13750</v>
      </c>
      <c r="M45" s="9">
        <v>0.45</v>
      </c>
      <c r="N45" s="10">
        <f>L45/(H45+I45+K45)</f>
        <v>0.03151862464183381</v>
      </c>
    </row>
    <row r="46" spans="1:14" ht="12.75">
      <c r="A46" s="2" t="s">
        <v>114</v>
      </c>
      <c r="B46" s="25" t="s">
        <v>121</v>
      </c>
      <c r="C46" s="26">
        <v>601389</v>
      </c>
      <c r="D46" s="27" t="s">
        <v>122</v>
      </c>
      <c r="E46" s="25">
        <v>0</v>
      </c>
      <c r="F46" s="28">
        <v>0</v>
      </c>
      <c r="G46" s="25">
        <v>0</v>
      </c>
      <c r="H46" s="7">
        <v>0</v>
      </c>
      <c r="I46" s="7">
        <v>486000</v>
      </c>
      <c r="J46" s="7">
        <v>0</v>
      </c>
      <c r="K46" s="7">
        <f>M46*J46</f>
        <v>0</v>
      </c>
      <c r="L46" s="7">
        <f>J46-K46</f>
        <v>0</v>
      </c>
      <c r="M46" s="9">
        <v>0.45</v>
      </c>
      <c r="N46" s="10">
        <f>L46/(H46+I46+K46)</f>
        <v>0</v>
      </c>
    </row>
    <row r="47" spans="1:14" ht="12.75">
      <c r="A47" s="2" t="s">
        <v>123</v>
      </c>
      <c r="B47" s="3" t="s">
        <v>124</v>
      </c>
      <c r="C47" s="4">
        <v>601358</v>
      </c>
      <c r="D47" s="5" t="s">
        <v>125</v>
      </c>
      <c r="E47" s="3">
        <v>0</v>
      </c>
      <c r="F47" s="6">
        <v>0</v>
      </c>
      <c r="G47" s="3">
        <v>0</v>
      </c>
      <c r="H47" s="7">
        <v>24000</v>
      </c>
      <c r="I47" s="7">
        <v>336000</v>
      </c>
      <c r="J47" s="7">
        <v>0</v>
      </c>
      <c r="K47" s="7">
        <f>J47*M47</f>
        <v>0</v>
      </c>
      <c r="L47" s="7">
        <f>J47-K47</f>
        <v>0</v>
      </c>
      <c r="M47" s="9">
        <v>0.45</v>
      </c>
      <c r="N47" s="10">
        <f>L47/(H47+I47+K47)</f>
        <v>0</v>
      </c>
    </row>
    <row r="48" spans="1:14" ht="12.75">
      <c r="A48" s="2" t="s">
        <v>123</v>
      </c>
      <c r="B48" s="3" t="s">
        <v>126</v>
      </c>
      <c r="C48" s="4">
        <v>601327</v>
      </c>
      <c r="D48" s="5" t="s">
        <v>127</v>
      </c>
      <c r="E48" s="3">
        <v>0</v>
      </c>
      <c r="F48" s="6">
        <v>0</v>
      </c>
      <c r="G48" s="3">
        <v>0</v>
      </c>
      <c r="H48" s="7">
        <v>8972000</v>
      </c>
      <c r="I48" s="7">
        <v>90516000</v>
      </c>
      <c r="J48" s="7">
        <v>24912000</v>
      </c>
      <c r="K48" s="7">
        <f>J48*M48</f>
        <v>11210400</v>
      </c>
      <c r="L48" s="7">
        <f>J48-K48</f>
        <v>13701600</v>
      </c>
      <c r="M48" s="9">
        <v>0.45</v>
      </c>
      <c r="N48" s="10">
        <f>L48/(H48+I48+K48)</f>
        <v>0.12377414669046707</v>
      </c>
    </row>
    <row r="49" spans="1:14" ht="12.75">
      <c r="A49" s="2" t="s">
        <v>128</v>
      </c>
      <c r="B49" s="3" t="s">
        <v>129</v>
      </c>
      <c r="C49" s="4">
        <v>602527</v>
      </c>
      <c r="D49" s="5" t="s">
        <v>130</v>
      </c>
      <c r="E49" s="3">
        <v>0</v>
      </c>
      <c r="F49" s="6">
        <v>0</v>
      </c>
      <c r="G49" s="3">
        <v>0</v>
      </c>
      <c r="H49" s="7">
        <v>0</v>
      </c>
      <c r="I49" s="7">
        <v>1530000</v>
      </c>
      <c r="J49" s="7">
        <v>0</v>
      </c>
      <c r="K49" s="7">
        <f>J49*M49</f>
        <v>0</v>
      </c>
      <c r="L49" s="7">
        <f>J49-K49</f>
        <v>0</v>
      </c>
      <c r="M49" s="9">
        <v>0.45</v>
      </c>
      <c r="N49" s="10">
        <f>L49/(H50+I50+K49)</f>
        <v>0</v>
      </c>
    </row>
    <row r="50" spans="1:14" ht="12.75">
      <c r="A50" s="2" t="s">
        <v>128</v>
      </c>
      <c r="B50" s="3" t="s">
        <v>131</v>
      </c>
      <c r="C50" s="4">
        <v>601402</v>
      </c>
      <c r="D50" s="5" t="s">
        <v>132</v>
      </c>
      <c r="E50" s="3">
        <v>0</v>
      </c>
      <c r="F50" s="6">
        <v>0</v>
      </c>
      <c r="G50" s="3">
        <v>0</v>
      </c>
      <c r="H50" s="7">
        <v>0</v>
      </c>
      <c r="I50" s="7">
        <v>1013000</v>
      </c>
      <c r="J50" s="7">
        <v>502000</v>
      </c>
      <c r="K50" s="7">
        <f>J50*M50</f>
        <v>225900</v>
      </c>
      <c r="L50" s="7">
        <f>J50-K50</f>
        <v>276100</v>
      </c>
      <c r="M50" s="9">
        <v>0.45</v>
      </c>
      <c r="N50" s="10">
        <f>L50/(H50+I50+K50)</f>
        <v>0.2228589878117685</v>
      </c>
    </row>
    <row r="51" spans="1:14" ht="12.75">
      <c r="A51" s="2" t="s">
        <v>133</v>
      </c>
      <c r="B51" s="3" t="s">
        <v>134</v>
      </c>
      <c r="C51" s="4">
        <v>601328</v>
      </c>
      <c r="D51" s="5" t="s">
        <v>135</v>
      </c>
      <c r="E51" s="3">
        <v>0</v>
      </c>
      <c r="F51" s="6">
        <v>0</v>
      </c>
      <c r="G51" s="3">
        <v>0</v>
      </c>
      <c r="H51" s="7">
        <v>8832000</v>
      </c>
      <c r="I51" s="7">
        <v>63725000</v>
      </c>
      <c r="J51" s="7">
        <v>40526000</v>
      </c>
      <c r="K51" s="7">
        <f>M51*J51</f>
        <v>18236700</v>
      </c>
      <c r="L51" s="7">
        <f>J51-K51</f>
        <v>22289300</v>
      </c>
      <c r="M51" s="9">
        <v>0.45</v>
      </c>
      <c r="N51" s="10">
        <f>L51/(H51+I51+K51)</f>
        <v>0.24549390541414218</v>
      </c>
    </row>
    <row r="52" spans="1:14" ht="12.75">
      <c r="A52" s="2" t="s">
        <v>133</v>
      </c>
      <c r="B52" s="3" t="s">
        <v>136</v>
      </c>
      <c r="C52" s="4">
        <v>601329</v>
      </c>
      <c r="D52" s="5" t="s">
        <v>137</v>
      </c>
      <c r="E52" s="3">
        <v>0</v>
      </c>
      <c r="F52" s="6">
        <v>0</v>
      </c>
      <c r="G52" s="3">
        <v>0</v>
      </c>
      <c r="H52" s="7">
        <v>31024000</v>
      </c>
      <c r="I52" s="7">
        <v>137003000</v>
      </c>
      <c r="J52" s="7">
        <v>77395000</v>
      </c>
      <c r="K52" s="7">
        <f>M52*J52</f>
        <v>34827750</v>
      </c>
      <c r="L52" s="7">
        <f>J52-K52</f>
        <v>42567250</v>
      </c>
      <c r="M52" s="9">
        <v>0.45</v>
      </c>
      <c r="N52" s="10">
        <f>L52/(H52+I52+K52)</f>
        <v>0.2098410315755485</v>
      </c>
    </row>
    <row r="53" spans="1:14" ht="12.75">
      <c r="A53" s="2" t="s">
        <v>133</v>
      </c>
      <c r="B53" s="3" t="s">
        <v>138</v>
      </c>
      <c r="C53" s="4">
        <v>601383</v>
      </c>
      <c r="D53" s="5" t="s">
        <v>139</v>
      </c>
      <c r="E53" s="3">
        <v>0</v>
      </c>
      <c r="F53" s="6">
        <v>0</v>
      </c>
      <c r="G53" s="3">
        <v>0</v>
      </c>
      <c r="H53" s="7">
        <v>0</v>
      </c>
      <c r="I53" s="7">
        <v>18098000</v>
      </c>
      <c r="J53" s="7">
        <v>0</v>
      </c>
      <c r="K53" s="7">
        <f>M53*J53</f>
        <v>0</v>
      </c>
      <c r="L53" s="7">
        <f>J53-K53</f>
        <v>0</v>
      </c>
      <c r="M53" s="9">
        <v>0.45</v>
      </c>
      <c r="N53" s="10">
        <f>L53/(H53+I53+K53)</f>
        <v>0</v>
      </c>
    </row>
    <row r="54" spans="1:14" ht="12.75">
      <c r="A54" s="29" t="s">
        <v>140</v>
      </c>
      <c r="B54" s="30" t="s">
        <v>141</v>
      </c>
      <c r="C54" s="31">
        <v>601376</v>
      </c>
      <c r="D54" s="32" t="s">
        <v>142</v>
      </c>
      <c r="E54" s="30">
        <v>0</v>
      </c>
      <c r="F54" s="30">
        <v>0</v>
      </c>
      <c r="G54" s="30">
        <v>0</v>
      </c>
      <c r="H54" s="7">
        <v>30344000</v>
      </c>
      <c r="I54" s="7">
        <v>0</v>
      </c>
      <c r="J54" s="7">
        <v>103000</v>
      </c>
      <c r="K54" s="7">
        <f>M54*J54</f>
        <v>46350</v>
      </c>
      <c r="L54" s="7">
        <f>J54-K54</f>
        <v>56650</v>
      </c>
      <c r="M54" s="9">
        <v>0.45</v>
      </c>
      <c r="N54" s="10">
        <f>L54/(H54+I54+K54)</f>
        <v>0.0018640785644127166</v>
      </c>
    </row>
    <row r="55" spans="1:14" ht="12.75">
      <c r="A55" s="29" t="s">
        <v>140</v>
      </c>
      <c r="B55" s="30" t="s">
        <v>143</v>
      </c>
      <c r="C55" s="31">
        <v>601330</v>
      </c>
      <c r="D55" s="32" t="s">
        <v>144</v>
      </c>
      <c r="E55" s="30">
        <v>0</v>
      </c>
      <c r="F55" s="33">
        <v>0</v>
      </c>
      <c r="G55" s="30">
        <v>0</v>
      </c>
      <c r="H55" s="7">
        <v>74837000</v>
      </c>
      <c r="I55" s="7">
        <v>98128000</v>
      </c>
      <c r="J55" s="7">
        <v>342298000</v>
      </c>
      <c r="K55" s="7">
        <f>M55*J55</f>
        <v>154034100</v>
      </c>
      <c r="L55" s="7">
        <f>J55-K55</f>
        <v>188263900</v>
      </c>
      <c r="M55" s="9">
        <v>0.45</v>
      </c>
      <c r="N55" s="10">
        <f>L55/(H55+I55+K55)</f>
        <v>0.5757321656236974</v>
      </c>
    </row>
    <row r="56" spans="1:14" ht="23.25" customHeight="1">
      <c r="A56" s="34" t="s">
        <v>145</v>
      </c>
      <c r="B56" s="35">
        <v>54</v>
      </c>
      <c r="C56" s="35"/>
      <c r="D56" s="35"/>
      <c r="E56" s="35">
        <f>SUM(E2:E55)</f>
        <v>6</v>
      </c>
      <c r="F56" s="35">
        <f>SUM(F2:F55)</f>
        <v>0</v>
      </c>
      <c r="G56" s="35">
        <f>SUM(G2:G55)</f>
        <v>0</v>
      </c>
      <c r="H56" s="35">
        <f>SUM(H2:H55)</f>
        <v>210862000</v>
      </c>
      <c r="I56" s="35">
        <f>SUM(I2:I55)</f>
        <v>581741000</v>
      </c>
      <c r="J56" s="35">
        <f>SUM(J2:J55)</f>
        <v>598814000</v>
      </c>
      <c r="K56" s="35">
        <f>SUM(K2:K55)</f>
        <v>269466300</v>
      </c>
      <c r="L56" s="35">
        <f>SUM(L2:L55)</f>
        <v>329347700</v>
      </c>
      <c r="M56" s="36"/>
      <c r="N56" s="37">
        <f>L56/(H56+I56+K56)</f>
        <v>0.3101000094814905</v>
      </c>
    </row>
    <row r="58" ht="12.75">
      <c r="E58" s="35" t="s">
        <v>94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2024-03-05T17:37:20Z</dcterms:created>
  <dcterms:modified xsi:type="dcterms:W3CDTF">2024-03-16T17:34:06Z</dcterms:modified>
  <cp:category/>
  <cp:version/>
  <cp:contentType/>
  <cp:contentStatus/>
  <cp:revision>79</cp:revision>
</cp:coreProperties>
</file>