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<sst xmlns="http://schemas.openxmlformats.org/spreadsheetml/2006/main" count="106" uniqueCount="76">
  <si>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</si>
  <si>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</si>
  <si>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</si>
  <si>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</si>
  <si>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</si>
  <si>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</si>
  <si>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</si>
  <si>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</si>
  <si>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</si>
  <si>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</si>
  <si>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</si>
  <si>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</si>
  <si>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 xml:space="preserve">Ventura </t>
  </si>
  <si>
    <t xml:space="preserve">Architecture Construction &amp; Engineer CHTR High(ACE) </t>
  </si>
  <si>
    <t>CA-0120634</t>
  </si>
  <si>
    <t xml:space="preserve">BRIDGES Charter </t>
  </si>
  <si>
    <t>CA-0121756</t>
  </si>
  <si>
    <t>Briggs Elementary</t>
  </si>
  <si>
    <t>CA-5672447</t>
  </si>
  <si>
    <t xml:space="preserve">Camarillo Academy of Progressive Education </t>
  </si>
  <si>
    <t>CA-0115105</t>
  </si>
  <si>
    <t>Conejo Valley Unified</t>
  </si>
  <si>
    <t>CA-5673759</t>
  </si>
  <si>
    <t>Fillmore Unified</t>
  </si>
  <si>
    <t>CA-5672454</t>
  </si>
  <si>
    <t xml:space="preserve">Golden Valley Charter </t>
  </si>
  <si>
    <t>CA-5630363</t>
  </si>
  <si>
    <t xml:space="preserve">Hueneme Elementary </t>
  </si>
  <si>
    <t>CA-5672462</t>
  </si>
  <si>
    <t xml:space="preserve">IvyTech Charter </t>
  </si>
  <si>
    <t>CA-0121426</t>
  </si>
  <si>
    <t xml:space="preserve">Meadows Arts and Technology Elementary </t>
  </si>
  <si>
    <t>CA-6055974</t>
  </si>
  <si>
    <t>Mesa Union Elementary</t>
  </si>
  <si>
    <t>CA-5672470</t>
  </si>
  <si>
    <t>Moorpark Unified</t>
  </si>
  <si>
    <t>CA-5673940</t>
  </si>
  <si>
    <t>Mupu Elementary</t>
  </si>
  <si>
    <t>CA-5672504</t>
  </si>
  <si>
    <t>Oak Park Unified</t>
  </si>
  <si>
    <t>CA-5673874</t>
  </si>
  <si>
    <t>Ocean View</t>
  </si>
  <si>
    <t>CA-5672512</t>
  </si>
  <si>
    <t>Ojai Unified</t>
  </si>
  <si>
    <t>CA-5672520</t>
  </si>
  <si>
    <t>Oxnard</t>
  </si>
  <si>
    <t>CA-5672538</t>
  </si>
  <si>
    <t>Oxnard Union High</t>
  </si>
  <si>
    <t>CA-5672546</t>
  </si>
  <si>
    <t>Pleasant Valley</t>
  </si>
  <si>
    <t>CA-5672553</t>
  </si>
  <si>
    <t>Rio Elementary</t>
  </si>
  <si>
    <t>CA-5672561</t>
  </si>
  <si>
    <t>River Oaks Academy</t>
  </si>
  <si>
    <t>CA-0122713</t>
  </si>
  <si>
    <t>Santa Clara Elementary</t>
  </si>
  <si>
    <t>CA-5672579</t>
  </si>
  <si>
    <t>Santa Paula Unified</t>
  </si>
  <si>
    <t>CA-5676828</t>
  </si>
  <si>
    <t>Simi Valley Unified</t>
  </si>
  <si>
    <t>CA-5672603</t>
  </si>
  <si>
    <t>Somis Union</t>
  </si>
  <si>
    <t>CA-5672611</t>
  </si>
  <si>
    <t xml:space="preserve">UNIV Preparation Charter SCH at CSU Channel Islands </t>
  </si>
  <si>
    <t>CA-6120620</t>
  </si>
  <si>
    <t>Valley Oak Charter</t>
  </si>
  <si>
    <t>CA-5630405</t>
  </si>
  <si>
    <t xml:space="preserve">Ventura Charter School of Arts and Global Education </t>
  </si>
  <si>
    <t>CA-0112417</t>
  </si>
  <si>
    <t>Ventura County Office of Education</t>
  </si>
  <si>
    <t>CA-5610561</t>
  </si>
  <si>
    <t>Ventura Unified</t>
  </si>
  <si>
    <t>CA-5672652</t>
  </si>
  <si>
    <t xml:space="preserve">Vista Real Charter High  </t>
  </si>
  <si>
    <t>CA-0109900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</si>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</sst>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D16">
      <selection activeCell="L34" sqref="L34"/>
    </sheetView>
  </sheetViews>
  <sheetFormatPr defaultColWidth="12.57421875" defaultRowHeight="12.75"/>
  <cols>
    <col min="1" max="1" width="15.57421875" style="0" customWidth="1"/>
    <col min="2" max="2" width="76.8515625" style="0" customWidth="1"/>
    <col min="3" max="3" width="14.421875" style="0" customWidth="1"/>
    <col min="4" max="4" width="21.421875" style="0" customWidth="1"/>
    <col min="5" max="5" width="11.57421875" style="0" customWidth="1"/>
    <col min="6" max="6" width="14.421875" style="0" customWidth="1"/>
    <col min="7" max="7" width="13.1406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5.71093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2" t="s">
        <v>13</v>
      </c>
      <c r="C2" s="3">
        <v>602277</v>
      </c>
      <c r="D2" s="4" t="s">
        <v>14</v>
      </c>
      <c r="E2" s="2">
        <v>1</v>
      </c>
      <c r="F2" s="2">
        <v>249</v>
      </c>
      <c r="G2" s="2">
        <v>14</v>
      </c>
      <c r="H2" s="5">
        <v>299000</v>
      </c>
      <c r="I2" s="5">
        <v>909000</v>
      </c>
      <c r="J2" s="5">
        <v>2101000</v>
      </c>
      <c r="K2" s="6">
        <f>J2*M2</f>
        <v>945450</v>
      </c>
      <c r="L2" s="6">
        <f>J2-K2</f>
        <v>1155550</v>
      </c>
      <c r="M2" s="7">
        <v>0.45</v>
      </c>
      <c r="N2" s="8">
        <f>L2/(H2+I2+K2)</f>
        <v>0.5366040539599247</v>
      </c>
    </row>
    <row r="3" spans="1:14" ht="12.75">
      <c r="A3" s="2" t="s">
        <v>12</v>
      </c>
      <c r="B3" s="2" t="s">
        <v>15</v>
      </c>
      <c r="C3" s="3">
        <v>601879</v>
      </c>
      <c r="D3" s="4" t="s">
        <v>16</v>
      </c>
      <c r="E3" s="2">
        <v>1</v>
      </c>
      <c r="F3" s="2">
        <v>351</v>
      </c>
      <c r="G3" s="2">
        <v>19</v>
      </c>
      <c r="H3" s="5">
        <v>243000</v>
      </c>
      <c r="I3" s="5">
        <v>2678000</v>
      </c>
      <c r="J3" s="5">
        <v>1277000</v>
      </c>
      <c r="K3" s="6">
        <f>J3*M3</f>
        <v>574650</v>
      </c>
      <c r="L3" s="6">
        <f>J3-K3</f>
        <v>702350</v>
      </c>
      <c r="M3" s="7">
        <v>0.45</v>
      </c>
      <c r="N3" s="8">
        <f>L3/(H3+I3+K3)</f>
        <v>0.20092114485145823</v>
      </c>
    </row>
    <row r="4" spans="1:14" ht="12.75">
      <c r="A4" s="2" t="s">
        <v>12</v>
      </c>
      <c r="B4" s="2" t="s">
        <v>17</v>
      </c>
      <c r="C4" s="3">
        <v>606030</v>
      </c>
      <c r="D4" s="4" t="s">
        <v>18</v>
      </c>
      <c r="E4" s="2">
        <v>2</v>
      </c>
      <c r="F4" s="2">
        <v>473</v>
      </c>
      <c r="G4" s="2">
        <v>27</v>
      </c>
      <c r="H4" s="5">
        <v>769000</v>
      </c>
      <c r="I4" s="5">
        <v>1810000</v>
      </c>
      <c r="J4" s="5">
        <v>5198000</v>
      </c>
      <c r="K4" s="6">
        <f>J4*M4</f>
        <v>2339100</v>
      </c>
      <c r="L4" s="6">
        <f>J4-K4</f>
        <v>2858900</v>
      </c>
      <c r="M4" s="7">
        <v>0.45</v>
      </c>
      <c r="N4" s="8">
        <f>L4/(H4+I4+K4)</f>
        <v>0.5813017222097965</v>
      </c>
    </row>
    <row r="5" spans="1:14" ht="12.75">
      <c r="A5" s="2" t="s">
        <v>12</v>
      </c>
      <c r="B5" s="2" t="s">
        <v>19</v>
      </c>
      <c r="C5" s="3">
        <v>602022</v>
      </c>
      <c r="D5" s="4" t="s">
        <v>20</v>
      </c>
      <c r="E5" s="2">
        <v>1</v>
      </c>
      <c r="F5" s="2">
        <v>583</v>
      </c>
      <c r="G5" s="2">
        <v>25</v>
      </c>
      <c r="H5" s="5">
        <v>164000</v>
      </c>
      <c r="I5" s="5">
        <v>1975000</v>
      </c>
      <c r="J5" s="5">
        <v>3089000</v>
      </c>
      <c r="K5" s="6">
        <f>J5*M5</f>
        <v>1390050</v>
      </c>
      <c r="L5" s="6">
        <f>J5-K5</f>
        <v>1698950</v>
      </c>
      <c r="M5" s="7">
        <v>0.45</v>
      </c>
      <c r="N5" s="8">
        <f>L5/(H5+I5+K5)</f>
        <v>0.48141851206415326</v>
      </c>
    </row>
    <row r="6" spans="1:14" ht="12.75">
      <c r="A6" s="2" t="s">
        <v>12</v>
      </c>
      <c r="B6" s="2" t="s">
        <v>21</v>
      </c>
      <c r="C6" s="3">
        <v>609640</v>
      </c>
      <c r="D6" s="4" t="s">
        <v>22</v>
      </c>
      <c r="E6" s="2">
        <v>27</v>
      </c>
      <c r="F6" s="9">
        <v>16347</v>
      </c>
      <c r="G6" s="2">
        <v>788</v>
      </c>
      <c r="H6" s="5">
        <v>19144000</v>
      </c>
      <c r="I6" s="5">
        <v>142933000</v>
      </c>
      <c r="J6" s="5">
        <v>71317000</v>
      </c>
      <c r="K6" s="6">
        <f>J6*M6</f>
        <v>32092650</v>
      </c>
      <c r="L6" s="6">
        <f>J6-K6</f>
        <v>39224350</v>
      </c>
      <c r="M6" s="7">
        <v>0.45</v>
      </c>
      <c r="N6" s="8">
        <f>L6/(H6+I6+K6)</f>
        <v>0.20201071588685462</v>
      </c>
    </row>
    <row r="7" spans="1:14" ht="12.75">
      <c r="A7" s="2" t="s">
        <v>12</v>
      </c>
      <c r="B7" s="2" t="s">
        <v>23</v>
      </c>
      <c r="C7" s="3">
        <v>613800</v>
      </c>
      <c r="D7" s="10" t="s">
        <v>24</v>
      </c>
      <c r="E7" s="2">
        <v>9</v>
      </c>
      <c r="F7" s="9">
        <v>3811</v>
      </c>
      <c r="G7" s="2">
        <v>181</v>
      </c>
      <c r="H7" s="5">
        <v>13242000</v>
      </c>
      <c r="I7" s="5">
        <v>14707000</v>
      </c>
      <c r="J7" s="5">
        <v>45160000</v>
      </c>
      <c r="K7" s="6">
        <f>J7*M7</f>
        <v>20322000</v>
      </c>
      <c r="L7" s="6">
        <f>J7-K7</f>
        <v>24838000</v>
      </c>
      <c r="M7" s="7">
        <v>0.45</v>
      </c>
      <c r="N7" s="8">
        <f>L7/(H7+I7+K7)</f>
        <v>0.5145532514346087</v>
      </c>
    </row>
    <row r="8" spans="1:14" ht="12.75">
      <c r="A8" s="2" t="s">
        <v>12</v>
      </c>
      <c r="B8" s="11" t="s">
        <v>25</v>
      </c>
      <c r="C8" s="11">
        <v>602012</v>
      </c>
      <c r="D8" s="10" t="s">
        <v>26</v>
      </c>
      <c r="E8" s="2">
        <v>1</v>
      </c>
      <c r="F8" s="9">
        <v>439</v>
      </c>
      <c r="G8" s="2">
        <v>13</v>
      </c>
      <c r="H8" s="5">
        <v>30000</v>
      </c>
      <c r="I8" s="5">
        <v>1444000</v>
      </c>
      <c r="J8" s="5">
        <v>3737000</v>
      </c>
      <c r="K8" s="6">
        <f>J8*M8</f>
        <v>1681650</v>
      </c>
      <c r="L8" s="6">
        <f>J8-K8</f>
        <v>2055350</v>
      </c>
      <c r="M8" s="7">
        <v>0.45</v>
      </c>
      <c r="N8" s="8">
        <f>L8/(H8+I8+K8)</f>
        <v>0.651323816012549</v>
      </c>
    </row>
    <row r="9" spans="1:14" ht="12.75">
      <c r="A9" s="2" t="s">
        <v>12</v>
      </c>
      <c r="B9" s="11" t="s">
        <v>27</v>
      </c>
      <c r="C9" s="11">
        <v>617850</v>
      </c>
      <c r="D9" s="10" t="s">
        <v>28</v>
      </c>
      <c r="E9" s="2">
        <v>11</v>
      </c>
      <c r="F9" s="9">
        <v>7140</v>
      </c>
      <c r="G9" s="2">
        <v>333</v>
      </c>
      <c r="H9" s="5">
        <v>18708000</v>
      </c>
      <c r="I9" s="5">
        <v>21793000</v>
      </c>
      <c r="J9" s="5">
        <v>84594000</v>
      </c>
      <c r="K9" s="6">
        <f>J9*M9</f>
        <v>38067300</v>
      </c>
      <c r="L9" s="6">
        <f>J9-K9</f>
        <v>46526700</v>
      </c>
      <c r="M9" s="7">
        <v>0.45</v>
      </c>
      <c r="N9" s="8">
        <f>L9/(H9+I9+K9)</f>
        <v>0.5921815795938057</v>
      </c>
    </row>
    <row r="10" spans="1:14" ht="12.75">
      <c r="A10" s="2" t="s">
        <v>12</v>
      </c>
      <c r="B10" s="2" t="s">
        <v>29</v>
      </c>
      <c r="C10" s="3">
        <v>602134</v>
      </c>
      <c r="D10" s="4" t="s">
        <v>30</v>
      </c>
      <c r="E10" s="2">
        <v>1</v>
      </c>
      <c r="F10" s="9">
        <v>71</v>
      </c>
      <c r="G10" s="2">
        <v>7</v>
      </c>
      <c r="H10" s="5">
        <v>144000</v>
      </c>
      <c r="I10" s="5">
        <v>688000</v>
      </c>
      <c r="J10" s="5">
        <v>1453000</v>
      </c>
      <c r="K10" s="6">
        <f>J10*M10</f>
        <v>653850</v>
      </c>
      <c r="L10" s="6">
        <f>J10-K10</f>
        <v>799150</v>
      </c>
      <c r="M10" s="7">
        <v>0.45</v>
      </c>
      <c r="N10" s="8">
        <f>L10/(H10+I10+K10)</f>
        <v>0.5378402934347343</v>
      </c>
    </row>
    <row r="11" spans="1:14" ht="12.75">
      <c r="A11" s="2" t="s">
        <v>12</v>
      </c>
      <c r="B11" s="11" t="s">
        <v>31</v>
      </c>
      <c r="C11" s="11">
        <v>601478</v>
      </c>
      <c r="D11" s="10" t="s">
        <v>32</v>
      </c>
      <c r="E11" s="2">
        <v>1</v>
      </c>
      <c r="F11" s="9">
        <v>410</v>
      </c>
      <c r="G11" s="2">
        <v>18</v>
      </c>
      <c r="H11" s="5">
        <v>209000</v>
      </c>
      <c r="I11" s="5">
        <v>2875000</v>
      </c>
      <c r="J11" s="5">
        <v>1542000</v>
      </c>
      <c r="K11" s="6">
        <f>J11*M11</f>
        <v>693900</v>
      </c>
      <c r="L11" s="6">
        <f>J11-K11</f>
        <v>848100</v>
      </c>
      <c r="M11" s="7">
        <v>0.45</v>
      </c>
      <c r="N11" s="8">
        <f>L11/(H11+I11+K11)</f>
        <v>0.22448979591836735</v>
      </c>
    </row>
    <row r="12" spans="1:14" ht="12.75">
      <c r="A12" s="2" t="s">
        <v>12</v>
      </c>
      <c r="B12" s="2" t="s">
        <v>33</v>
      </c>
      <c r="C12" s="3">
        <v>624720</v>
      </c>
      <c r="D12" s="4" t="s">
        <v>34</v>
      </c>
      <c r="E12" s="2">
        <v>1</v>
      </c>
      <c r="F12" s="9">
        <v>564</v>
      </c>
      <c r="G12" s="2">
        <v>28</v>
      </c>
      <c r="H12" s="5">
        <v>745000</v>
      </c>
      <c r="I12" s="5">
        <v>3740000</v>
      </c>
      <c r="J12" s="5">
        <v>4552000</v>
      </c>
      <c r="K12" s="6">
        <f>J12*M12</f>
        <v>2048400</v>
      </c>
      <c r="L12" s="6">
        <f>J12-K12</f>
        <v>2503600</v>
      </c>
      <c r="M12" s="7">
        <v>0.45</v>
      </c>
      <c r="N12" s="8">
        <f>L12/(H12+I12+K12)</f>
        <v>0.38320017142682217</v>
      </c>
    </row>
    <row r="13" spans="1:14" ht="12.75">
      <c r="A13" s="2" t="s">
        <v>12</v>
      </c>
      <c r="B13" s="2" t="s">
        <v>35</v>
      </c>
      <c r="C13" s="3">
        <v>625690</v>
      </c>
      <c r="D13" s="4" t="s">
        <v>36</v>
      </c>
      <c r="E13" s="2">
        <v>10</v>
      </c>
      <c r="F13" s="9">
        <v>5820</v>
      </c>
      <c r="G13" s="2">
        <v>242</v>
      </c>
      <c r="H13" s="5">
        <v>8576000</v>
      </c>
      <c r="I13" s="5">
        <v>33314000</v>
      </c>
      <c r="J13" s="5">
        <v>42170000</v>
      </c>
      <c r="K13" s="6">
        <f>J13*M13</f>
        <v>18976500</v>
      </c>
      <c r="L13" s="6">
        <f>J13-K13</f>
        <v>23193500</v>
      </c>
      <c r="M13" s="7">
        <v>0.45</v>
      </c>
      <c r="N13" s="8">
        <f>L13/(H13+I13+K13)</f>
        <v>0.38105526028274994</v>
      </c>
    </row>
    <row r="14" spans="1:14" ht="12.75">
      <c r="A14" s="2" t="s">
        <v>12</v>
      </c>
      <c r="B14" s="2" t="s">
        <v>37</v>
      </c>
      <c r="C14" s="3">
        <v>626460</v>
      </c>
      <c r="D14" s="4" t="s">
        <v>38</v>
      </c>
      <c r="E14" s="2">
        <v>1</v>
      </c>
      <c r="F14" s="9">
        <v>181</v>
      </c>
      <c r="G14" s="2">
        <v>10</v>
      </c>
      <c r="H14" s="5">
        <v>172000</v>
      </c>
      <c r="I14" s="5">
        <v>317000</v>
      </c>
      <c r="J14" s="5">
        <v>1584000</v>
      </c>
      <c r="K14" s="6">
        <f>J14*M14</f>
        <v>712800</v>
      </c>
      <c r="L14" s="6">
        <f>J14-K14</f>
        <v>871200</v>
      </c>
      <c r="M14" s="7">
        <v>0.45</v>
      </c>
      <c r="N14" s="8">
        <f>L14/(H14+I14+K14)</f>
        <v>0.7249126310534199</v>
      </c>
    </row>
    <row r="15" spans="1:14" ht="12.75">
      <c r="A15" s="2" t="s">
        <v>12</v>
      </c>
      <c r="B15" s="2" t="s">
        <v>39</v>
      </c>
      <c r="C15" s="3">
        <v>627850</v>
      </c>
      <c r="D15" s="10" t="s">
        <v>40</v>
      </c>
      <c r="E15" s="2">
        <v>8</v>
      </c>
      <c r="F15" s="9">
        <v>4236</v>
      </c>
      <c r="G15" s="2">
        <v>181</v>
      </c>
      <c r="H15" s="5">
        <v>2877000</v>
      </c>
      <c r="I15" s="5">
        <v>22137000</v>
      </c>
      <c r="J15" s="5">
        <v>30619000</v>
      </c>
      <c r="K15" s="6">
        <f>J15*M15</f>
        <v>13778550</v>
      </c>
      <c r="L15" s="6">
        <f>J15-K15</f>
        <v>16840450</v>
      </c>
      <c r="M15" s="7">
        <v>0.45</v>
      </c>
      <c r="N15" s="8">
        <f>L15/(H15+I15+K15)</f>
        <v>0.43411557115992633</v>
      </c>
    </row>
    <row r="16" spans="1:14" ht="12.75">
      <c r="A16" s="2" t="s">
        <v>12</v>
      </c>
      <c r="B16" s="2" t="s">
        <v>41</v>
      </c>
      <c r="C16" s="3">
        <v>628170</v>
      </c>
      <c r="D16" s="4" t="s">
        <v>42</v>
      </c>
      <c r="E16" s="2">
        <v>5</v>
      </c>
      <c r="F16" s="9">
        <v>2191</v>
      </c>
      <c r="G16" s="2">
        <v>101</v>
      </c>
      <c r="H16" s="5">
        <v>8757000</v>
      </c>
      <c r="I16" s="5">
        <v>8248000</v>
      </c>
      <c r="J16" s="5">
        <v>26558000</v>
      </c>
      <c r="K16" s="6">
        <f>J16*M16</f>
        <v>11951100</v>
      </c>
      <c r="L16" s="6">
        <f>J16-K16</f>
        <v>14606900</v>
      </c>
      <c r="M16" s="7">
        <v>0.45</v>
      </c>
      <c r="N16" s="8">
        <f>L16/(H16+I16+K16)</f>
        <v>0.5044498395847508</v>
      </c>
    </row>
    <row r="17" spans="1:14" ht="12.75">
      <c r="A17" s="2" t="s">
        <v>12</v>
      </c>
      <c r="B17" s="2" t="s">
        <v>43</v>
      </c>
      <c r="C17" s="11">
        <v>628270</v>
      </c>
      <c r="D17" s="10" t="s">
        <v>44</v>
      </c>
      <c r="E17" s="2">
        <v>9</v>
      </c>
      <c r="F17" s="9">
        <v>2209</v>
      </c>
      <c r="G17" s="2">
        <v>101</v>
      </c>
      <c r="H17" s="5">
        <v>4286000</v>
      </c>
      <c r="I17" s="5">
        <v>20420000</v>
      </c>
      <c r="J17" s="5">
        <v>10605000</v>
      </c>
      <c r="K17" s="6">
        <f>J17*M17</f>
        <v>4772250</v>
      </c>
      <c r="L17" s="6">
        <f>J17-K17</f>
        <v>5832750</v>
      </c>
      <c r="M17" s="7">
        <v>0.45</v>
      </c>
      <c r="N17" s="8">
        <f>L17/(H17+I17+K17)</f>
        <v>0.19786622340199977</v>
      </c>
    </row>
    <row r="18" spans="1:14" ht="12.75">
      <c r="A18" s="2" t="s">
        <v>12</v>
      </c>
      <c r="B18" s="2" t="s">
        <v>45</v>
      </c>
      <c r="C18" s="3">
        <v>629220</v>
      </c>
      <c r="D18" s="4" t="s">
        <v>46</v>
      </c>
      <c r="E18" s="2">
        <v>21</v>
      </c>
      <c r="F18" s="9">
        <v>14171</v>
      </c>
      <c r="G18" s="2">
        <v>683</v>
      </c>
      <c r="H18" s="5">
        <v>41558000</v>
      </c>
      <c r="I18" s="5">
        <v>59528000</v>
      </c>
      <c r="J18" s="5">
        <v>172522000</v>
      </c>
      <c r="K18" s="6">
        <f>J18*M18</f>
        <v>77634900</v>
      </c>
      <c r="L18" s="6">
        <f>J18-K18</f>
        <v>94887100</v>
      </c>
      <c r="M18" s="7">
        <v>0.45</v>
      </c>
      <c r="N18" s="8">
        <f>L18/(H18+I18+K18)</f>
        <v>0.5309233559141656</v>
      </c>
    </row>
    <row r="19" spans="1:14" ht="12.75">
      <c r="A19" s="2" t="s">
        <v>12</v>
      </c>
      <c r="B19" s="2" t="s">
        <v>47</v>
      </c>
      <c r="C19" s="3">
        <v>629270</v>
      </c>
      <c r="D19" s="4" t="s">
        <v>48</v>
      </c>
      <c r="E19" s="2">
        <v>11</v>
      </c>
      <c r="F19" s="9">
        <v>16938</v>
      </c>
      <c r="G19" s="2">
        <v>709</v>
      </c>
      <c r="H19" s="5">
        <v>32462000</v>
      </c>
      <c r="I19" s="5">
        <v>110298000</v>
      </c>
      <c r="J19" s="5">
        <v>153900000</v>
      </c>
      <c r="K19" s="6">
        <f>J19*M19</f>
        <v>69255000</v>
      </c>
      <c r="L19" s="6">
        <f>J19-K19</f>
        <v>84645000</v>
      </c>
      <c r="M19" s="7">
        <v>0.45</v>
      </c>
      <c r="N19" s="8">
        <f>L19/(H19+I19+K19)</f>
        <v>0.3992406197674693</v>
      </c>
    </row>
    <row r="20" spans="1:14" ht="12.75">
      <c r="A20" s="2" t="s">
        <v>12</v>
      </c>
      <c r="B20" s="2" t="s">
        <v>49</v>
      </c>
      <c r="C20" s="3">
        <v>630990</v>
      </c>
      <c r="D20" s="4" t="s">
        <v>50</v>
      </c>
      <c r="E20" s="2">
        <v>12</v>
      </c>
      <c r="F20" s="9">
        <v>5808</v>
      </c>
      <c r="G20" s="2">
        <v>262</v>
      </c>
      <c r="H20" s="5">
        <v>6368000</v>
      </c>
      <c r="I20" s="5">
        <v>36814000</v>
      </c>
      <c r="J20" s="5">
        <v>35437000</v>
      </c>
      <c r="K20" s="6">
        <f>J20*M20</f>
        <v>15946650</v>
      </c>
      <c r="L20" s="6">
        <f>J20-K20</f>
        <v>19490350</v>
      </c>
      <c r="M20" s="7">
        <v>0.45</v>
      </c>
      <c r="N20" s="8">
        <f>L20/(H20+I20+K20)</f>
        <v>0.3296261626132171</v>
      </c>
    </row>
    <row r="21" spans="1:14" ht="12.75">
      <c r="A21" s="2" t="s">
        <v>12</v>
      </c>
      <c r="B21" s="2" t="s">
        <v>51</v>
      </c>
      <c r="C21" s="3">
        <v>632760</v>
      </c>
      <c r="D21" s="4" t="s">
        <v>52</v>
      </c>
      <c r="E21" s="2">
        <v>9</v>
      </c>
      <c r="F21" s="9">
        <v>5189</v>
      </c>
      <c r="G21" s="2">
        <v>232</v>
      </c>
      <c r="H21" s="5">
        <v>19308000</v>
      </c>
      <c r="I21" s="5">
        <v>34990000</v>
      </c>
      <c r="J21" s="5">
        <v>49460000</v>
      </c>
      <c r="K21" s="6">
        <f>J21*M21</f>
        <v>22257000</v>
      </c>
      <c r="L21" s="6">
        <f>J21-K21</f>
        <v>27203000</v>
      </c>
      <c r="M21" s="7">
        <v>0.45</v>
      </c>
      <c r="N21" s="8">
        <f>L21/(H21+I21+K21)</f>
        <v>0.3553392985435308</v>
      </c>
    </row>
    <row r="22" spans="1:14" ht="12.75">
      <c r="A22" s="2" t="s">
        <v>12</v>
      </c>
      <c r="B22" s="2" t="s">
        <v>53</v>
      </c>
      <c r="C22" s="11">
        <v>601908</v>
      </c>
      <c r="D22" s="10" t="s">
        <v>54</v>
      </c>
      <c r="E22" s="2">
        <v>1</v>
      </c>
      <c r="F22" s="9">
        <v>339</v>
      </c>
      <c r="G22" s="2">
        <v>12</v>
      </c>
      <c r="H22" s="5">
        <v>80000</v>
      </c>
      <c r="I22" s="5">
        <v>249000</v>
      </c>
      <c r="J22" s="5">
        <v>3011000</v>
      </c>
      <c r="K22" s="6">
        <f>J22*M22</f>
        <v>1354950</v>
      </c>
      <c r="L22" s="6">
        <f>J22-K22</f>
        <v>1656050</v>
      </c>
      <c r="M22" s="7">
        <v>0.45</v>
      </c>
      <c r="N22" s="8">
        <f>L22/(H22+I22+K22)</f>
        <v>0.9834318121084356</v>
      </c>
    </row>
    <row r="23" spans="1:14" ht="12.75">
      <c r="A23" s="2" t="s">
        <v>12</v>
      </c>
      <c r="B23" s="2" t="s">
        <v>55</v>
      </c>
      <c r="C23" s="3">
        <v>635490</v>
      </c>
      <c r="D23" s="4" t="s">
        <v>56</v>
      </c>
      <c r="E23" s="2">
        <v>1</v>
      </c>
      <c r="F23" s="9">
        <v>54</v>
      </c>
      <c r="G23" s="2">
        <v>3</v>
      </c>
      <c r="H23" s="5">
        <v>45000</v>
      </c>
      <c r="I23" s="5">
        <v>305000</v>
      </c>
      <c r="J23" s="5">
        <v>423000</v>
      </c>
      <c r="K23" s="6">
        <f>J23*M23</f>
        <v>190350</v>
      </c>
      <c r="L23" s="6">
        <f>J23-K23</f>
        <v>232650</v>
      </c>
      <c r="M23" s="7">
        <v>0.45</v>
      </c>
      <c r="N23" s="8">
        <f>L23/(H23+I23+K23)</f>
        <v>0.4305542703803091</v>
      </c>
    </row>
    <row r="24" spans="1:14" ht="12.75">
      <c r="A24" s="12" t="s">
        <v>12</v>
      </c>
      <c r="B24" s="12" t="s">
        <v>57</v>
      </c>
      <c r="C24" s="13">
        <v>601421</v>
      </c>
      <c r="D24" s="14" t="s">
        <v>58</v>
      </c>
      <c r="E24" s="12">
        <v>9</v>
      </c>
      <c r="F24" s="15">
        <v>4853</v>
      </c>
      <c r="G24" s="12">
        <v>222</v>
      </c>
      <c r="H24" s="5">
        <v>13311000</v>
      </c>
      <c r="I24" s="5">
        <v>19666000</v>
      </c>
      <c r="J24" s="5">
        <v>60412000</v>
      </c>
      <c r="K24" s="6">
        <f>J24*M24</f>
        <v>27185400</v>
      </c>
      <c r="L24" s="6">
        <f>J24-K24</f>
        <v>33226600</v>
      </c>
      <c r="M24" s="7">
        <v>0.45</v>
      </c>
      <c r="N24" s="8">
        <f>L24/(H24+I24+K24)</f>
        <v>0.5522818238634097</v>
      </c>
    </row>
    <row r="25" spans="1:14" ht="12.75">
      <c r="A25" s="12" t="s">
        <v>12</v>
      </c>
      <c r="B25" s="12" t="s">
        <v>59</v>
      </c>
      <c r="C25" s="11">
        <v>636840</v>
      </c>
      <c r="D25" s="10" t="s">
        <v>60</v>
      </c>
      <c r="E25" s="12">
        <v>27</v>
      </c>
      <c r="F25" s="15">
        <v>15899</v>
      </c>
      <c r="G25" s="12">
        <v>712</v>
      </c>
      <c r="H25" s="5">
        <v>18301000</v>
      </c>
      <c r="I25" s="5">
        <v>102450000</v>
      </c>
      <c r="J25" s="5">
        <v>117388000</v>
      </c>
      <c r="K25" s="6">
        <f>J25*M25</f>
        <v>52824600</v>
      </c>
      <c r="L25" s="6">
        <f>J25-K25</f>
        <v>64563400</v>
      </c>
      <c r="M25" s="7">
        <v>0.45</v>
      </c>
      <c r="N25" s="8">
        <f>L25/(H25+I25+K25)</f>
        <v>0.37196126644528377</v>
      </c>
    </row>
    <row r="26" spans="1:14" ht="12.75">
      <c r="A26" s="2" t="s">
        <v>12</v>
      </c>
      <c r="B26" s="2" t="s">
        <v>61</v>
      </c>
      <c r="C26" s="3">
        <v>637140</v>
      </c>
      <c r="D26" s="4" t="s">
        <v>62</v>
      </c>
      <c r="E26" s="2">
        <v>1</v>
      </c>
      <c r="F26" s="2">
        <v>240</v>
      </c>
      <c r="G26" s="2">
        <v>13</v>
      </c>
      <c r="H26" s="5">
        <v>562000</v>
      </c>
      <c r="I26" s="5">
        <v>2741000</v>
      </c>
      <c r="J26" s="5">
        <v>864000</v>
      </c>
      <c r="K26" s="6">
        <f>J26*M26</f>
        <v>388800</v>
      </c>
      <c r="L26" s="6">
        <f>J26-K26</f>
        <v>475200</v>
      </c>
      <c r="M26" s="7">
        <v>0.45</v>
      </c>
      <c r="N26" s="8">
        <f>L26/(H26+I26+K26)</f>
        <v>0.128717698683569</v>
      </c>
    </row>
    <row r="27" spans="1:14" ht="12.75">
      <c r="A27" s="2" t="s">
        <v>12</v>
      </c>
      <c r="B27" s="2" t="s">
        <v>63</v>
      </c>
      <c r="C27" s="3">
        <v>602011</v>
      </c>
      <c r="D27" s="4" t="s">
        <v>64</v>
      </c>
      <c r="E27" s="2">
        <v>1</v>
      </c>
      <c r="F27" s="2">
        <v>693</v>
      </c>
      <c r="G27" s="2">
        <v>36</v>
      </c>
      <c r="H27" s="5">
        <v>672000</v>
      </c>
      <c r="I27" s="5">
        <v>2759000</v>
      </c>
      <c r="J27" s="5">
        <v>3952000</v>
      </c>
      <c r="K27" s="6">
        <f>J27*M27</f>
        <v>1778400</v>
      </c>
      <c r="L27" s="6">
        <f>J27-K27</f>
        <v>2173600</v>
      </c>
      <c r="M27" s="7">
        <v>0.45</v>
      </c>
      <c r="N27" s="8">
        <f>L27/(H27+I27+K27)</f>
        <v>0.4172457480707951</v>
      </c>
    </row>
    <row r="28" spans="1:14" ht="12.75">
      <c r="A28" s="2" t="s">
        <v>12</v>
      </c>
      <c r="B28" s="2" t="s">
        <v>65</v>
      </c>
      <c r="C28" s="3">
        <v>601803</v>
      </c>
      <c r="D28" s="10" t="s">
        <v>66</v>
      </c>
      <c r="E28" s="2">
        <v>1</v>
      </c>
      <c r="F28" s="2">
        <v>50</v>
      </c>
      <c r="G28" s="2">
        <v>2</v>
      </c>
      <c r="H28" s="5">
        <v>4000</v>
      </c>
      <c r="I28" s="5">
        <v>433000</v>
      </c>
      <c r="J28" s="5">
        <v>265000</v>
      </c>
      <c r="K28" s="6">
        <f>J28*M28</f>
        <v>119250</v>
      </c>
      <c r="L28" s="6">
        <f>J28-K28</f>
        <v>145750</v>
      </c>
      <c r="M28" s="7">
        <v>0.45</v>
      </c>
      <c r="N28" s="8">
        <f>L28/(H28+I28+K28)</f>
        <v>0.26202247191011235</v>
      </c>
    </row>
    <row r="29" spans="1:14" ht="12.75">
      <c r="A29" s="2" t="s">
        <v>12</v>
      </c>
      <c r="B29" s="11" t="s">
        <v>67</v>
      </c>
      <c r="C29" s="3">
        <v>602193</v>
      </c>
      <c r="D29" s="10" t="s">
        <v>68</v>
      </c>
      <c r="E29" s="2">
        <v>1</v>
      </c>
      <c r="F29" s="2">
        <v>431</v>
      </c>
      <c r="G29" s="2">
        <v>20</v>
      </c>
      <c r="H29" s="5">
        <v>298000</v>
      </c>
      <c r="I29" s="5">
        <v>2195000</v>
      </c>
      <c r="J29" s="5">
        <v>2282000</v>
      </c>
      <c r="K29" s="6">
        <f>J29*M29</f>
        <v>1026900</v>
      </c>
      <c r="L29" s="6">
        <f>J29-K29</f>
        <v>1255100</v>
      </c>
      <c r="M29" s="7">
        <v>0.45</v>
      </c>
      <c r="N29" s="8">
        <f>L29/(H29+I29+K29)</f>
        <v>0.35657262990425864</v>
      </c>
    </row>
    <row r="30" spans="1:14" ht="12.75">
      <c r="A30" s="2" t="s">
        <v>12</v>
      </c>
      <c r="B30" s="2" t="s">
        <v>69</v>
      </c>
      <c r="C30" s="3">
        <v>691047</v>
      </c>
      <c r="D30" s="4" t="s">
        <v>70</v>
      </c>
      <c r="E30" s="2">
        <v>5</v>
      </c>
      <c r="F30" s="2">
        <v>601</v>
      </c>
      <c r="G30" s="2">
        <v>81</v>
      </c>
      <c r="H30" s="5">
        <v>41681000</v>
      </c>
      <c r="I30" s="5">
        <v>75530000</v>
      </c>
      <c r="J30" s="5">
        <v>116558000</v>
      </c>
      <c r="K30" s="6">
        <f>J30*M30</f>
        <v>52451100</v>
      </c>
      <c r="L30" s="6">
        <f>J30-K30</f>
        <v>64106900</v>
      </c>
      <c r="M30" s="7">
        <v>0.45</v>
      </c>
      <c r="N30" s="8">
        <f>L30/(H30+I30+K30)</f>
        <v>0.3778504450905653</v>
      </c>
    </row>
    <row r="31" spans="1:14" ht="12.75">
      <c r="A31" s="2" t="s">
        <v>12</v>
      </c>
      <c r="B31" s="2" t="s">
        <v>71</v>
      </c>
      <c r="C31" s="3">
        <v>640980</v>
      </c>
      <c r="D31" s="10" t="s">
        <v>72</v>
      </c>
      <c r="E31" s="2">
        <v>27</v>
      </c>
      <c r="F31" s="9">
        <v>14980</v>
      </c>
      <c r="G31" s="2">
        <v>636</v>
      </c>
      <c r="H31" s="5">
        <v>24491000</v>
      </c>
      <c r="I31" s="5">
        <v>95641000</v>
      </c>
      <c r="J31" s="5">
        <v>116943000</v>
      </c>
      <c r="K31" s="6">
        <f>J31*M31</f>
        <v>52624350</v>
      </c>
      <c r="L31" s="6">
        <f>J31-K31</f>
        <v>64318650</v>
      </c>
      <c r="M31" s="7">
        <v>0.45</v>
      </c>
      <c r="N31" s="8">
        <f>L31/(H31+I31+K31)</f>
        <v>0.3723084563895915</v>
      </c>
    </row>
    <row r="32" spans="1:14" ht="12.75">
      <c r="A32" s="2" t="s">
        <v>12</v>
      </c>
      <c r="B32" s="11" t="s">
        <v>73</v>
      </c>
      <c r="C32" s="3">
        <v>602465</v>
      </c>
      <c r="D32" s="10" t="s">
        <v>74</v>
      </c>
      <c r="E32" s="2">
        <v>1</v>
      </c>
      <c r="F32" s="9">
        <v>1311</v>
      </c>
      <c r="G32" s="2">
        <v>77</v>
      </c>
      <c r="H32" s="5">
        <v>193000</v>
      </c>
      <c r="I32" s="5">
        <v>168000</v>
      </c>
      <c r="J32" s="5">
        <v>36771000</v>
      </c>
      <c r="K32" s="6">
        <f>J32*M32</f>
        <v>16546950</v>
      </c>
      <c r="L32" s="6">
        <f>J32-K32</f>
        <v>20224050</v>
      </c>
      <c r="M32" s="7">
        <v>0.45</v>
      </c>
      <c r="N32" s="8">
        <f>L32/(H32+I32+K32)</f>
        <v>1.196126674138497</v>
      </c>
    </row>
    <row r="34" spans="1:14" ht="12.75">
      <c r="A34" s="16" t="s">
        <v>75</v>
      </c>
      <c r="B34" s="16">
        <v>31</v>
      </c>
      <c r="C34" s="16"/>
      <c r="D34" s="16"/>
      <c r="E34" s="16">
        <f>SUM(E2:E32)</f>
        <v>217</v>
      </c>
      <c r="F34" s="5">
        <f>SUM(F2:F32)</f>
        <v>126632</v>
      </c>
      <c r="G34" s="5">
        <f>SUM(G2:G32)</f>
        <v>5788</v>
      </c>
      <c r="H34" s="5">
        <f>SUM(H2:H32)</f>
        <v>277699000</v>
      </c>
      <c r="I34" s="5">
        <f>SUM(I2:I32)</f>
        <v>823755000</v>
      </c>
      <c r="J34" s="5">
        <f>SUM(J2:J32)</f>
        <v>1205744000</v>
      </c>
      <c r="K34" s="5">
        <f>SUM(K2:K32)</f>
        <v>542584800</v>
      </c>
      <c r="L34" s="5">
        <f>SUM(L2:L32)</f>
        <v>663159200</v>
      </c>
      <c r="N34" s="8">
        <f>L34/(H34+I34+K34)</f>
        <v>0.4033719885443093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2024-03-15T22:19:19Z</dcterms:modified>
  <cp:category/>
  <cp:version/>
  <cp:contentType/>
  <cp:contentStatus/>
  <cp:revision>30</cp:revision>
</cp:coreProperties>
</file>