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<sst xmlns="http://schemas.openxmlformats.org/spreadsheetml/2006/main" count="52" uniqueCount="40">
  <si>
    <t>County</t>
  </si>
  <si>
    <t>Name</t>
  </si>
  <si>
    <t>NCES ID</t>
  </si>
  <si>
    <t>State District ID</t>
  </si>
  <si>
    <t>Schools</t>
  </si>
  <si>
    <t>Students</t>
  </si>
  <si>
    <t>Teachers</t>
  </si>
  <si>
    <t>Federal</t>
  </si>
  <si>
    <t>Local</t>
  </si>
  <si>
    <t>State</t>
  </si>
  <si>
    <t>Revised</t>
  </si>
  <si>
    <t>Loan</t>
  </si>
  <si>
    <t>Tuolumne</t>
  </si>
  <si>
    <t xml:space="preserve">Belleview Elementary </t>
  </si>
  <si>
    <t xml:space="preserve">CA-5572306 </t>
  </si>
  <si>
    <t xml:space="preserve">Big Oak Flat-Groveland Unified </t>
  </si>
  <si>
    <t xml:space="preserve">CA-5575184 </t>
  </si>
  <si>
    <t xml:space="preserve">Columbia Union </t>
  </si>
  <si>
    <t xml:space="preserve">CA-5572348 </t>
  </si>
  <si>
    <t xml:space="preserve">Curtis Creek Elementary </t>
  </si>
  <si>
    <t xml:space="preserve">CA-5572355 </t>
  </si>
  <si>
    <t xml:space="preserve">Gold Rush Charter </t>
  </si>
  <si>
    <t xml:space="preserve">CA-0112276 </t>
  </si>
  <si>
    <t xml:space="preserve">Jamestown Elementary </t>
  </si>
  <si>
    <t xml:space="preserve">CA-5572363 </t>
  </si>
  <si>
    <t xml:space="preserve">Sonora Elementary </t>
  </si>
  <si>
    <t xml:space="preserve">CA-5572371 </t>
  </si>
  <si>
    <t xml:space="preserve">Sonora Union High </t>
  </si>
  <si>
    <t xml:space="preserve">CA-5572389 </t>
  </si>
  <si>
    <t xml:space="preserve">Soulsbyville Elementary </t>
  </si>
  <si>
    <t xml:space="preserve">CA-5572397 </t>
  </si>
  <si>
    <t xml:space="preserve">Summerville Elementary </t>
  </si>
  <si>
    <t xml:space="preserve">CA-5572405 </t>
  </si>
  <si>
    <t xml:space="preserve">Summerville Union High </t>
  </si>
  <si>
    <t xml:space="preserve">CA-5572413 </t>
  </si>
  <si>
    <t xml:space="preserve">Tuolumne County Superintendent of Schools </t>
  </si>
  <si>
    <t xml:space="preserve">CA-5510553 </t>
  </si>
  <si>
    <t xml:space="preserve">Twain Harte </t>
  </si>
  <si>
    <t xml:space="preserve">CA-5572421 </t>
  </si>
  <si>
    <t>TOTALS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</si>
</sst>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4">
    <font>
      <sz val="10"/>
      <name val="Arial"/>
      <family val="2"/>
    </font>
    <font>
      <b/>
      <sz val="14"/>
      <name val="Palatino Linotype"/>
      <family val="1"/>
    </font>
    <font>
      <sz val="15"/>
      <name val="Palatino Linotype"/>
      <family val="1"/>
    </font>
    <font>
      <sz val="14"/>
      <name val="Palatino Linotyp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right" wrapText="1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4" fontId="3" fillId="0" borderId="0" xfId="0" applyFont="1" applyAlignment="1">
      <alignment wrapText="1"/>
    </xf>
    <xf numFmtId="164" fontId="3" fillId="0" borderId="0" xfId="0" applyFont="1" applyAlignment="1">
      <alignment horizontal="right" wrapText="1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G1">
      <selection activeCell="N16" sqref="B16:N16"/>
    </sheetView>
  </sheetViews>
  <sheetFormatPr defaultColWidth="12.57421875" defaultRowHeight="12.75"/>
  <cols>
    <col min="1" max="1" width="15.57421875" style="0" customWidth="1"/>
    <col min="2" max="2" width="60.7109375" style="0" customWidth="1"/>
    <col min="3" max="3" width="21.140625" style="0" customWidth="1"/>
    <col min="4" max="4" width="21.421875" style="0" customWidth="1"/>
    <col min="5" max="5" width="11.57421875" style="0" customWidth="1"/>
    <col min="6" max="6" width="19.00390625" style="0" customWidth="1"/>
    <col min="7" max="7" width="18.28125" style="0" customWidth="1"/>
    <col min="8" max="8" width="19.7109375" style="0" customWidth="1"/>
    <col min="9" max="9" width="20.57421875" style="0" customWidth="1"/>
    <col min="10" max="10" width="17.8515625" style="0" customWidth="1"/>
    <col min="11" max="11" width="17.140625" style="0" customWidth="1"/>
    <col min="12" max="12" width="21.57421875" style="0" customWidth="1"/>
    <col min="13" max="16384" width="11.57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4" ht="12.75">
      <c r="A2" s="2" t="s">
        <v>12</v>
      </c>
      <c r="B2" s="3" t="s">
        <v>13</v>
      </c>
      <c r="C2" s="3">
        <v>604500</v>
      </c>
      <c r="D2" s="4" t="s">
        <v>14</v>
      </c>
      <c r="E2" s="5">
        <v>2</v>
      </c>
      <c r="F2" s="5">
        <v>173</v>
      </c>
      <c r="G2" s="5">
        <v>8</v>
      </c>
      <c r="H2" s="6">
        <v>139000</v>
      </c>
      <c r="I2" s="6">
        <v>907000</v>
      </c>
      <c r="J2" s="6">
        <v>1496000</v>
      </c>
      <c r="K2" s="6">
        <f>J2*M2</f>
        <v>673200</v>
      </c>
      <c r="L2" s="6">
        <f>J2-K2</f>
        <v>822800</v>
      </c>
      <c r="M2" s="5">
        <v>0.45</v>
      </c>
      <c r="N2" s="7">
        <f>L2/(H2+I2+K2)</f>
        <v>0.47859469520707304</v>
      </c>
    </row>
    <row r="3" spans="1:14" ht="24.75" customHeight="1">
      <c r="A3" s="2" t="s">
        <v>12</v>
      </c>
      <c r="B3" s="3" t="s">
        <v>15</v>
      </c>
      <c r="C3" s="3">
        <v>691137</v>
      </c>
      <c r="D3" s="4" t="s">
        <v>16</v>
      </c>
      <c r="E3" s="5">
        <v>3</v>
      </c>
      <c r="F3" s="5">
        <v>277</v>
      </c>
      <c r="G3" s="5">
        <v>23</v>
      </c>
      <c r="H3" s="6">
        <v>270000</v>
      </c>
      <c r="I3" s="6">
        <v>5851000</v>
      </c>
      <c r="J3" s="6">
        <v>1251000</v>
      </c>
      <c r="K3" s="6">
        <f>J3*M3</f>
        <v>562950</v>
      </c>
      <c r="L3" s="6">
        <f>J3-K3</f>
        <v>688050</v>
      </c>
      <c r="M3" s="5">
        <v>0.45</v>
      </c>
      <c r="N3" s="7">
        <f>L3/(H3+I3+K3)</f>
        <v>0.10294062642599063</v>
      </c>
    </row>
    <row r="4" spans="1:14" ht="12.75">
      <c r="A4" s="2" t="s">
        <v>12</v>
      </c>
      <c r="B4" s="3" t="s">
        <v>17</v>
      </c>
      <c r="C4" s="8">
        <v>609480</v>
      </c>
      <c r="D4" s="9" t="s">
        <v>18</v>
      </c>
      <c r="E4" s="5">
        <v>1</v>
      </c>
      <c r="F4" s="5">
        <v>438</v>
      </c>
      <c r="G4" s="5">
        <v>23</v>
      </c>
      <c r="H4" s="6">
        <v>481000</v>
      </c>
      <c r="I4" s="6">
        <v>2394000</v>
      </c>
      <c r="J4" s="6">
        <v>3348000</v>
      </c>
      <c r="K4" s="6">
        <f>J4*M4</f>
        <v>1506600</v>
      </c>
      <c r="L4" s="6">
        <f>J4-K4</f>
        <v>1841400</v>
      </c>
      <c r="M4" s="5">
        <v>0.45</v>
      </c>
      <c r="N4" s="7">
        <f>L4/(H4+I4+K4)</f>
        <v>0.4202574402044915</v>
      </c>
    </row>
    <row r="5" spans="1:14" ht="24.75" customHeight="1">
      <c r="A5" s="2" t="s">
        <v>12</v>
      </c>
      <c r="B5" s="3" t="s">
        <v>19</v>
      </c>
      <c r="C5" s="3">
        <v>610320</v>
      </c>
      <c r="D5" s="4" t="s">
        <v>20</v>
      </c>
      <c r="E5" s="5">
        <v>1</v>
      </c>
      <c r="F5" s="5">
        <v>441</v>
      </c>
      <c r="G5" s="5">
        <v>22</v>
      </c>
      <c r="H5" s="6">
        <v>330000</v>
      </c>
      <c r="I5" s="6">
        <v>3943000</v>
      </c>
      <c r="J5" s="6">
        <v>1673000</v>
      </c>
      <c r="K5" s="6">
        <f>J5*M5</f>
        <v>752850</v>
      </c>
      <c r="L5" s="6">
        <f>J5-K5</f>
        <v>920150</v>
      </c>
      <c r="M5" s="5">
        <v>0.45</v>
      </c>
      <c r="N5" s="7">
        <f>L5/(H5+I5+K5)</f>
        <v>0.18308345851945443</v>
      </c>
    </row>
    <row r="6" spans="1:14" ht="12.75">
      <c r="A6" s="2" t="s">
        <v>12</v>
      </c>
      <c r="B6" s="8" t="s">
        <v>21</v>
      </c>
      <c r="C6" s="3">
        <v>601780</v>
      </c>
      <c r="D6" s="4" t="s">
        <v>22</v>
      </c>
      <c r="E6" s="5">
        <v>1</v>
      </c>
      <c r="F6" s="5">
        <v>416</v>
      </c>
      <c r="G6" s="5">
        <v>22</v>
      </c>
      <c r="H6" s="6">
        <v>89000</v>
      </c>
      <c r="I6" s="6">
        <v>1986000</v>
      </c>
      <c r="J6" s="6">
        <v>2624000</v>
      </c>
      <c r="K6" s="6">
        <f>J6*M6</f>
        <v>1180800</v>
      </c>
      <c r="L6" s="6">
        <f>J6-K6</f>
        <v>1443200</v>
      </c>
      <c r="M6" s="5">
        <v>0.45</v>
      </c>
      <c r="N6" s="7">
        <f>L6/(H6+I6+K6)</f>
        <v>0.4432704711591621</v>
      </c>
    </row>
    <row r="7" spans="1:14" ht="12.75">
      <c r="A7" s="2" t="s">
        <v>12</v>
      </c>
      <c r="B7" s="3" t="s">
        <v>23</v>
      </c>
      <c r="C7" s="3">
        <v>618690</v>
      </c>
      <c r="D7" s="4" t="s">
        <v>24</v>
      </c>
      <c r="E7" s="5">
        <v>2</v>
      </c>
      <c r="F7" s="5">
        <v>380</v>
      </c>
      <c r="G7" s="5">
        <v>19</v>
      </c>
      <c r="H7" s="6">
        <v>327000</v>
      </c>
      <c r="I7" s="6">
        <v>2594000</v>
      </c>
      <c r="J7" s="6">
        <v>2355000</v>
      </c>
      <c r="K7" s="6">
        <f>J7*M7</f>
        <v>1059750</v>
      </c>
      <c r="L7" s="6">
        <f>J7-K7</f>
        <v>1295250</v>
      </c>
      <c r="M7" s="5">
        <v>0.45</v>
      </c>
      <c r="N7" s="7">
        <f>L7/(H7+I7+K7)</f>
        <v>0.32537838347045156</v>
      </c>
    </row>
    <row r="8" spans="1:14" ht="12.75">
      <c r="A8" s="2" t="s">
        <v>12</v>
      </c>
      <c r="B8" s="8" t="s">
        <v>25</v>
      </c>
      <c r="C8" s="3">
        <v>637230</v>
      </c>
      <c r="D8" s="4" t="s">
        <v>26</v>
      </c>
      <c r="E8" s="5">
        <v>2</v>
      </c>
      <c r="F8" s="5">
        <v>724</v>
      </c>
      <c r="G8" s="5">
        <v>36</v>
      </c>
      <c r="H8" s="6">
        <v>627000</v>
      </c>
      <c r="I8" s="6">
        <v>3310000</v>
      </c>
      <c r="J8" s="6">
        <v>4578000</v>
      </c>
      <c r="K8" s="6">
        <f>J8*M8</f>
        <v>2060100</v>
      </c>
      <c r="L8" s="6">
        <f>J8-K8</f>
        <v>2517900</v>
      </c>
      <c r="M8" s="5">
        <v>0.45</v>
      </c>
      <c r="N8" s="7">
        <f>L8/(H8+I8+K8)</f>
        <v>0.4198529289156426</v>
      </c>
    </row>
    <row r="9" spans="1:14" ht="12.75">
      <c r="A9" s="2" t="s">
        <v>12</v>
      </c>
      <c r="B9" s="3" t="s">
        <v>27</v>
      </c>
      <c r="C9" s="3">
        <v>637260</v>
      </c>
      <c r="D9" s="4" t="s">
        <v>28</v>
      </c>
      <c r="E9" s="5">
        <v>3</v>
      </c>
      <c r="F9" s="6">
        <v>1087</v>
      </c>
      <c r="G9" s="5">
        <v>46</v>
      </c>
      <c r="H9" s="6">
        <v>555000</v>
      </c>
      <c r="I9" s="6">
        <v>11675000</v>
      </c>
      <c r="J9" s="6">
        <v>2965000</v>
      </c>
      <c r="K9" s="6">
        <f>J9*M9</f>
        <v>1334250</v>
      </c>
      <c r="L9" s="6">
        <f>J9-K9</f>
        <v>1630750</v>
      </c>
      <c r="M9" s="5">
        <v>0.45</v>
      </c>
      <c r="N9" s="7">
        <f>L9/(H9+I9+K9)</f>
        <v>0.1202241185469156</v>
      </c>
    </row>
    <row r="10" spans="1:14" ht="12.75">
      <c r="A10" s="2" t="s">
        <v>12</v>
      </c>
      <c r="B10" s="3" t="s">
        <v>29</v>
      </c>
      <c r="C10" s="3">
        <v>637320</v>
      </c>
      <c r="D10" s="4" t="s">
        <v>30</v>
      </c>
      <c r="E10" s="5">
        <v>2</v>
      </c>
      <c r="F10" s="5">
        <v>484</v>
      </c>
      <c r="G10" s="5">
        <v>24</v>
      </c>
      <c r="H10" s="6">
        <v>254000</v>
      </c>
      <c r="I10" s="6">
        <v>2181000</v>
      </c>
      <c r="J10" s="6">
        <v>3518000</v>
      </c>
      <c r="K10" s="6">
        <f>J10*M10</f>
        <v>1583100</v>
      </c>
      <c r="L10" s="6">
        <f>J10-K10</f>
        <v>1934900</v>
      </c>
      <c r="M10" s="5">
        <v>0.45</v>
      </c>
      <c r="N10" s="7">
        <f>L10/(H10+I10+K10)</f>
        <v>0.4815460043304049</v>
      </c>
    </row>
    <row r="11" spans="1:14" ht="21.75" customHeight="1">
      <c r="A11" s="2" t="s">
        <v>12</v>
      </c>
      <c r="B11" s="3" t="s">
        <v>31</v>
      </c>
      <c r="C11" s="8">
        <v>638250</v>
      </c>
      <c r="D11" s="9" t="s">
        <v>32</v>
      </c>
      <c r="E11" s="5">
        <v>1</v>
      </c>
      <c r="F11" s="5">
        <v>416</v>
      </c>
      <c r="G11" s="5">
        <v>21</v>
      </c>
      <c r="H11" s="6">
        <v>395000</v>
      </c>
      <c r="I11" s="6">
        <v>1439000</v>
      </c>
      <c r="J11" s="6">
        <v>2878000</v>
      </c>
      <c r="K11" s="6">
        <f>J11*M11</f>
        <v>1295100</v>
      </c>
      <c r="L11" s="6">
        <f>J11-K11</f>
        <v>1582900</v>
      </c>
      <c r="M11" s="5">
        <v>0.45</v>
      </c>
      <c r="N11" s="7">
        <f>L11/(H11+I11+K11)</f>
        <v>0.505864306030488</v>
      </c>
    </row>
    <row r="12" spans="1:14" ht="23.25" customHeight="1">
      <c r="A12" s="2" t="s">
        <v>12</v>
      </c>
      <c r="B12" s="3" t="s">
        <v>33</v>
      </c>
      <c r="C12" s="3">
        <v>638280</v>
      </c>
      <c r="D12" s="4" t="s">
        <v>34</v>
      </c>
      <c r="E12" s="5">
        <v>6</v>
      </c>
      <c r="F12" s="5">
        <v>668</v>
      </c>
      <c r="G12" s="5">
        <v>34</v>
      </c>
      <c r="H12" s="6">
        <v>234000</v>
      </c>
      <c r="I12" s="6">
        <v>6234000</v>
      </c>
      <c r="J12" s="6">
        <v>6403000</v>
      </c>
      <c r="K12" s="6">
        <f>J12*M12</f>
        <v>2881350</v>
      </c>
      <c r="L12" s="6">
        <f>J12-K12</f>
        <v>3521650</v>
      </c>
      <c r="M12" s="5">
        <v>0.45</v>
      </c>
      <c r="N12" s="7">
        <f>L12/(H12+I12+K12)</f>
        <v>0.37667324466406754</v>
      </c>
    </row>
    <row r="13" spans="1:14" ht="22.5" customHeight="1">
      <c r="A13" s="2" t="s">
        <v>12</v>
      </c>
      <c r="B13" s="3" t="s">
        <v>35</v>
      </c>
      <c r="C13" s="3">
        <v>691046</v>
      </c>
      <c r="D13" s="4" t="s">
        <v>36</v>
      </c>
      <c r="E13" s="5">
        <v>4</v>
      </c>
      <c r="F13" s="5">
        <v>78</v>
      </c>
      <c r="G13" s="5">
        <v>12</v>
      </c>
      <c r="H13" s="6">
        <v>2715000</v>
      </c>
      <c r="I13" s="6">
        <v>6505000</v>
      </c>
      <c r="J13" s="6">
        <v>7821000</v>
      </c>
      <c r="K13" s="6">
        <f>J13*M13</f>
        <v>3519450</v>
      </c>
      <c r="L13" s="6">
        <f>J13-K13</f>
        <v>4301550</v>
      </c>
      <c r="M13" s="5">
        <v>0.45</v>
      </c>
      <c r="N13" s="7">
        <f>L13/(H13+I13+K13)</f>
        <v>0.33765586426415584</v>
      </c>
    </row>
    <row r="14" spans="1:14" ht="12.75">
      <c r="A14" s="2" t="s">
        <v>12</v>
      </c>
      <c r="B14" s="3" t="s">
        <v>37</v>
      </c>
      <c r="C14" s="3">
        <v>640200</v>
      </c>
      <c r="D14" s="4" t="s">
        <v>38</v>
      </c>
      <c r="E14" s="5">
        <v>2</v>
      </c>
      <c r="F14" s="5">
        <v>254</v>
      </c>
      <c r="G14" s="5">
        <v>13</v>
      </c>
      <c r="H14" s="6">
        <v>190000</v>
      </c>
      <c r="I14" s="6">
        <v>3283000</v>
      </c>
      <c r="J14" s="6">
        <v>1043000</v>
      </c>
      <c r="K14" s="6">
        <f>J14*M14</f>
        <v>469350</v>
      </c>
      <c r="L14" s="6">
        <f>J14-K14</f>
        <v>573650</v>
      </c>
      <c r="M14" s="5">
        <v>0.45</v>
      </c>
      <c r="N14" s="7">
        <f>L14/(H14+I14+K14)</f>
        <v>0.14550965794513424</v>
      </c>
    </row>
    <row r="16" spans="1:14" ht="12.75">
      <c r="A16" s="10" t="s">
        <v>39</v>
      </c>
      <c r="B16" s="10">
        <v>13</v>
      </c>
      <c r="C16" s="10"/>
      <c r="D16" s="10"/>
      <c r="E16" s="10">
        <f>SUM(E2:E14)</f>
        <v>30</v>
      </c>
      <c r="F16" s="11">
        <f>SUM(F2:F14)</f>
        <v>5836</v>
      </c>
      <c r="G16" s="11">
        <f>SUM(G2:G14)</f>
        <v>303</v>
      </c>
      <c r="H16" s="11">
        <f>SUM(H2:H14)</f>
        <v>6606000</v>
      </c>
      <c r="I16" s="11">
        <f>SUM(I2:I14)</f>
        <v>52302000</v>
      </c>
      <c r="J16" s="11">
        <f>SUM(J2:J14)</f>
        <v>41953000</v>
      </c>
      <c r="K16" s="11">
        <f>SUM(K2:K14)</f>
        <v>18878850</v>
      </c>
      <c r="L16" s="11">
        <f>SUM(L2:L14)</f>
        <v>23074150</v>
      </c>
      <c r="N16" s="7">
        <f>L16/(H16+I16+K16)</f>
        <v>0.2966330427315157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16:N16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16:N16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Zoll</dc:creator>
  <cp:keywords/>
  <dc:description/>
  <cp:lastModifiedBy>Peter Zoll</cp:lastModifiedBy>
  <dcterms:created xsi:type="dcterms:W3CDTF">2024-03-05T03:10:38Z</dcterms:created>
  <dcterms:modified xsi:type="dcterms:W3CDTF">2024-03-05T15:38:14Z</dcterms:modified>
  <cp:category/>
  <cp:version/>
  <cp:contentType/>
  <cp:contentStatus/>
  <cp:revision>3</cp:revision>
</cp:coreProperties>
</file>