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<sst xmlns="http://schemas.openxmlformats.org/spreadsheetml/2006/main" count="135" uniqueCount="93">
  <si>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</si>
  <si>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</si>
  <si>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</si>
  <si>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</si>
  <si>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</si>
  <si>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</si>
  <si>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</si>
  <si>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</si>
  <si>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</si>
  <si>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</si>
  <si>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</si>
  <si>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</si>
  <si>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Stanislaus</t>
  </si>
  <si>
    <t xml:space="preserve">Aspire Summit Charter Academy </t>
  </si>
  <si>
    <t>CA-0112292</t>
  </si>
  <si>
    <t xml:space="preserve">Aspire University Charter </t>
  </si>
  <si>
    <t>CA-0137265</t>
  </si>
  <si>
    <t xml:space="preserve">Aspire Vanguard College Preparatory Academy </t>
  </si>
  <si>
    <t>CA-0120212</t>
  </si>
  <si>
    <t>Central Calif Migrant Head Start JPA</t>
  </si>
  <si>
    <t>CA-5040964</t>
  </si>
  <si>
    <t>Ceres Unified</t>
  </si>
  <si>
    <t>CA-5071043</t>
  </si>
  <si>
    <t>Chatom Union</t>
  </si>
  <si>
    <t>CA-5071050</t>
  </si>
  <si>
    <t xml:space="preserve">Connecting Waters Charter </t>
  </si>
  <si>
    <t>CA-5030317</t>
  </si>
  <si>
    <t xml:space="preserve">Connecting Waters Charter School - Central Valley </t>
  </si>
  <si>
    <t>CA-0138057</t>
  </si>
  <si>
    <t>Denair Unified</t>
  </si>
  <si>
    <t>CA-5071068</t>
  </si>
  <si>
    <t xml:space="preserve">eCademy Charter at Crane </t>
  </si>
  <si>
    <t>CA-0124669</t>
  </si>
  <si>
    <t xml:space="preserve"> </t>
  </si>
  <si>
    <t>Empire Union Elementary</t>
  </si>
  <si>
    <t>CA-5071076</t>
  </si>
  <si>
    <t xml:space="preserve">Fusion Charter </t>
  </si>
  <si>
    <t>CA-0131185</t>
  </si>
  <si>
    <t>Gratton Elementary</t>
  </si>
  <si>
    <t>CA-5071084</t>
  </si>
  <si>
    <t xml:space="preserve">Great Valley Academy - Salida </t>
  </si>
  <si>
    <t>CA-0124768</t>
  </si>
  <si>
    <t xml:space="preserve">Great Valley Academy </t>
  </si>
  <si>
    <t>CA-0117457</t>
  </si>
  <si>
    <t>Hart-Ransom Union Elementary</t>
  </si>
  <si>
    <t>CA-5071092</t>
  </si>
  <si>
    <t>Hickman Community Charter</t>
  </si>
  <si>
    <t>CA-5071100</t>
  </si>
  <si>
    <t>Hughson Unified</t>
  </si>
  <si>
    <t>CA-5075549</t>
  </si>
  <si>
    <t>Keyes Union</t>
  </si>
  <si>
    <t>CA-5071134</t>
  </si>
  <si>
    <t>Knights Ferry Elementary</t>
  </si>
  <si>
    <t>CA-5071142</t>
  </si>
  <si>
    <t>Modesto City Elementary</t>
  </si>
  <si>
    <t>CA-5071167</t>
  </si>
  <si>
    <t>Modesto City High</t>
  </si>
  <si>
    <t>CA-5071175</t>
  </si>
  <si>
    <t>Modesto City Schools</t>
  </si>
  <si>
    <t>CA-5040717</t>
  </si>
  <si>
    <t>Newman-Crows Landing Unified</t>
  </si>
  <si>
    <t>CA-5073601</t>
  </si>
  <si>
    <t>Oakdale Joint Unified</t>
  </si>
  <si>
    <t>CA-5075564</t>
  </si>
  <si>
    <t>Paradise Elementary</t>
  </si>
  <si>
    <t>CA-5071209</t>
  </si>
  <si>
    <t>Patterson Joint Unified</t>
  </si>
  <si>
    <t>CA-5071217</t>
  </si>
  <si>
    <t>Riverbank Unified</t>
  </si>
  <si>
    <t>CA-5075556</t>
  </si>
  <si>
    <t>Roberts Ferry Union Elementary</t>
  </si>
  <si>
    <t>CA-5071233</t>
  </si>
  <si>
    <t>Salida Union Elementary</t>
  </si>
  <si>
    <t>CA-5071266</t>
  </si>
  <si>
    <t>Shiloh Elementary</t>
  </si>
  <si>
    <t>CA-5071274</t>
  </si>
  <si>
    <t xml:space="preserve">Stanislaus Alternative Charter </t>
  </si>
  <si>
    <t>CA-0129023</t>
  </si>
  <si>
    <t>Stanislaus County Office of Education</t>
  </si>
  <si>
    <t>CA-5010504</t>
  </si>
  <si>
    <t>Stanislaus Union Elementary</t>
  </si>
  <si>
    <t>CA-5071282</t>
  </si>
  <si>
    <t>Sylvan Union Elementary</t>
  </si>
  <si>
    <t>CA-5071290</t>
  </si>
  <si>
    <t>Turlock Unified</t>
  </si>
  <si>
    <t>CA-5075739</t>
  </si>
  <si>
    <t xml:space="preserve">Valley Charter High </t>
  </si>
  <si>
    <t>CA-5030234</t>
  </si>
  <si>
    <t>Valley Home Joint Elementary</t>
  </si>
  <si>
    <t>CA-5071324</t>
  </si>
  <si>
    <t>Waterford Unified</t>
  </si>
  <si>
    <t>CA-5075572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</si>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</sst>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B25">
      <selection activeCell="N42" sqref="B42:N42"/>
    </sheetView>
  </sheetViews>
  <sheetFormatPr defaultColWidth="12.57421875" defaultRowHeight="12.75"/>
  <cols>
    <col min="1" max="1" width="15.57421875" style="0" customWidth="1"/>
    <col min="2" max="2" width="62.00390625" style="0" customWidth="1"/>
    <col min="3" max="3" width="14.00390625" style="0" customWidth="1"/>
    <col min="4" max="4" width="21.421875" style="0" customWidth="1"/>
    <col min="5" max="5" width="11.57421875" style="0" customWidth="1"/>
    <col min="6" max="6" width="13.8515625" style="0" customWidth="1"/>
    <col min="7" max="7" width="14.00390625" style="0" customWidth="1"/>
    <col min="8" max="8" width="19.7109375" style="0" customWidth="1"/>
    <col min="9" max="9" width="26.00390625" style="0" customWidth="1"/>
    <col min="10" max="10" width="17.8515625" style="0" customWidth="1"/>
    <col min="11" max="11" width="18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602095</v>
      </c>
      <c r="D2" s="5" t="s">
        <v>14</v>
      </c>
      <c r="E2" s="3">
        <v>1</v>
      </c>
      <c r="F2" s="3">
        <v>369</v>
      </c>
      <c r="G2" s="3">
        <v>17</v>
      </c>
      <c r="H2" s="6">
        <v>608000</v>
      </c>
      <c r="I2" s="6">
        <v>567000</v>
      </c>
      <c r="J2" s="6">
        <v>4597000</v>
      </c>
      <c r="K2" s="6">
        <f>M2*J2</f>
        <v>2068650</v>
      </c>
      <c r="L2" s="6">
        <f>J2-K2</f>
        <v>2528350</v>
      </c>
      <c r="M2" s="7">
        <v>0.45</v>
      </c>
      <c r="N2" s="8">
        <f>L2/(H2+I2+K2)</f>
        <v>0.7794768239483298</v>
      </c>
    </row>
    <row r="3" spans="1:14" ht="12.75">
      <c r="A3" s="2" t="s">
        <v>12</v>
      </c>
      <c r="B3" s="3" t="s">
        <v>15</v>
      </c>
      <c r="C3" s="4">
        <v>601778</v>
      </c>
      <c r="D3" s="5" t="s">
        <v>16</v>
      </c>
      <c r="E3" s="3">
        <v>1</v>
      </c>
      <c r="F3" s="3">
        <v>419</v>
      </c>
      <c r="G3" s="3">
        <v>16</v>
      </c>
      <c r="H3" s="6">
        <v>645000</v>
      </c>
      <c r="I3" s="6">
        <v>650000</v>
      </c>
      <c r="J3" s="6">
        <v>4883000</v>
      </c>
      <c r="K3" s="6">
        <f>M3*J3</f>
        <v>2197350</v>
      </c>
      <c r="L3" s="6">
        <f>J3-K3</f>
        <v>2685650</v>
      </c>
      <c r="M3" s="7">
        <v>0.45</v>
      </c>
      <c r="N3" s="8">
        <f>L3/(H3+I3+K3)</f>
        <v>0.7690094062737125</v>
      </c>
    </row>
    <row r="4" spans="1:14" ht="12.75">
      <c r="A4" s="2" t="s">
        <v>12</v>
      </c>
      <c r="B4" s="3" t="s">
        <v>17</v>
      </c>
      <c r="C4" s="4">
        <v>601826</v>
      </c>
      <c r="D4" s="5" t="s">
        <v>18</v>
      </c>
      <c r="E4" s="3">
        <v>1</v>
      </c>
      <c r="F4" s="3">
        <v>596</v>
      </c>
      <c r="G4" s="3">
        <v>20</v>
      </c>
      <c r="H4" s="6">
        <v>695000</v>
      </c>
      <c r="I4" s="6">
        <v>1609000</v>
      </c>
      <c r="J4" s="6">
        <v>5427000</v>
      </c>
      <c r="K4" s="6">
        <f>M4*J4</f>
        <v>2442150</v>
      </c>
      <c r="L4" s="6">
        <f>J4-K4</f>
        <v>2984850</v>
      </c>
      <c r="M4" s="7">
        <v>0.45</v>
      </c>
      <c r="N4" s="8">
        <f>L4/(H4+I4+K4)</f>
        <v>0.6288992130463639</v>
      </c>
    </row>
    <row r="5" spans="1:14" ht="12.75">
      <c r="A5" s="2" t="s">
        <v>12</v>
      </c>
      <c r="B5" s="3" t="s">
        <v>19</v>
      </c>
      <c r="C5" s="4">
        <v>601376</v>
      </c>
      <c r="D5" s="5" t="s">
        <v>20</v>
      </c>
      <c r="E5" s="3">
        <v>0</v>
      </c>
      <c r="F5" s="3">
        <v>0</v>
      </c>
      <c r="G5" s="3">
        <v>0</v>
      </c>
      <c r="H5" s="6">
        <v>30344000</v>
      </c>
      <c r="I5" s="6">
        <v>0</v>
      </c>
      <c r="J5" s="6">
        <v>103000</v>
      </c>
      <c r="K5" s="6">
        <f>M5*J5</f>
        <v>46350</v>
      </c>
      <c r="L5" s="6">
        <f>J5-K5</f>
        <v>56650</v>
      </c>
      <c r="M5" s="7">
        <v>0.45</v>
      </c>
      <c r="N5" s="8">
        <f>L5/(H5+I5+K5)</f>
        <v>0.0018640785644127166</v>
      </c>
    </row>
    <row r="6" spans="1:14" ht="12.75">
      <c r="A6" s="2" t="s">
        <v>12</v>
      </c>
      <c r="B6" s="3" t="s">
        <v>21</v>
      </c>
      <c r="C6" s="4">
        <v>608130</v>
      </c>
      <c r="D6" s="5" t="s">
        <v>22</v>
      </c>
      <c r="E6" s="3">
        <v>24</v>
      </c>
      <c r="F6" s="9">
        <v>13894</v>
      </c>
      <c r="G6" s="3">
        <v>605</v>
      </c>
      <c r="H6" s="6">
        <v>32315000</v>
      </c>
      <c r="I6" s="6">
        <v>33669000</v>
      </c>
      <c r="J6" s="6">
        <v>175404000</v>
      </c>
      <c r="K6" s="6">
        <f>M6*J6</f>
        <v>78931800</v>
      </c>
      <c r="L6" s="6">
        <f>J6-K6</f>
        <v>96472200</v>
      </c>
      <c r="M6" s="7">
        <v>0.45</v>
      </c>
      <c r="N6" s="8">
        <f>L6/(H6+I6+K6)</f>
        <v>0.6657120893649968</v>
      </c>
    </row>
    <row r="7" spans="1:14" ht="12.75">
      <c r="A7" s="2" t="s">
        <v>12</v>
      </c>
      <c r="B7" s="3" t="s">
        <v>23</v>
      </c>
      <c r="C7" s="4">
        <v>608250</v>
      </c>
      <c r="D7" s="5" t="s">
        <v>24</v>
      </c>
      <c r="E7" s="3">
        <v>2</v>
      </c>
      <c r="F7" s="9">
        <v>565</v>
      </c>
      <c r="G7" s="3">
        <v>26</v>
      </c>
      <c r="H7" s="6">
        <v>1648000</v>
      </c>
      <c r="I7" s="6">
        <v>4792000</v>
      </c>
      <c r="J7" s="6">
        <v>4108000</v>
      </c>
      <c r="K7" s="6">
        <f>M7*J7</f>
        <v>1848600</v>
      </c>
      <c r="L7" s="6">
        <f>J7-K7</f>
        <v>2259400</v>
      </c>
      <c r="M7" s="7">
        <v>0.45</v>
      </c>
      <c r="N7" s="8">
        <f>L7/(H7+I7+K7)</f>
        <v>0.27259126993702193</v>
      </c>
    </row>
    <row r="8" spans="1:14" ht="12.75">
      <c r="A8" s="2" t="s">
        <v>12</v>
      </c>
      <c r="B8" s="3" t="s">
        <v>25</v>
      </c>
      <c r="C8" s="4">
        <v>602170</v>
      </c>
      <c r="D8" s="5" t="s">
        <v>26</v>
      </c>
      <c r="E8" s="3">
        <v>1</v>
      </c>
      <c r="F8" s="9">
        <v>762</v>
      </c>
      <c r="G8" s="3">
        <v>70</v>
      </c>
      <c r="H8" s="6">
        <v>126000</v>
      </c>
      <c r="I8" s="6">
        <v>2393000</v>
      </c>
      <c r="J8" s="6">
        <v>12607000</v>
      </c>
      <c r="K8" s="6">
        <f>M8*J8</f>
        <v>5673150</v>
      </c>
      <c r="L8" s="6">
        <f>J8-K8</f>
        <v>6933850</v>
      </c>
      <c r="M8" s="7">
        <v>0.45</v>
      </c>
      <c r="N8" s="8">
        <f>L8/(H8+I8+K8)</f>
        <v>0.8464017382494217</v>
      </c>
    </row>
    <row r="9" spans="1:14" ht="12.75">
      <c r="A9" s="2" t="s">
        <v>12</v>
      </c>
      <c r="B9" s="3" t="s">
        <v>27</v>
      </c>
      <c r="C9" s="4">
        <v>602406</v>
      </c>
      <c r="D9" s="5" t="s">
        <v>28</v>
      </c>
      <c r="E9" s="3">
        <v>1</v>
      </c>
      <c r="F9" s="9">
        <v>624</v>
      </c>
      <c r="G9" s="3">
        <v>50</v>
      </c>
      <c r="H9" s="6">
        <v>106000</v>
      </c>
      <c r="I9" s="6">
        <v>825000</v>
      </c>
      <c r="J9" s="6">
        <v>3850000</v>
      </c>
      <c r="K9" s="6">
        <f>M9*J9</f>
        <v>1732500</v>
      </c>
      <c r="L9" s="6">
        <f>J9-K9</f>
        <v>2117500</v>
      </c>
      <c r="M9" s="7">
        <v>0.45</v>
      </c>
      <c r="N9" s="8">
        <f>L9/(H9+I9+K9)</f>
        <v>0.7950065703022339</v>
      </c>
    </row>
    <row r="10" spans="1:14" ht="12.75">
      <c r="A10" s="2" t="s">
        <v>12</v>
      </c>
      <c r="B10" s="3" t="s">
        <v>29</v>
      </c>
      <c r="C10" s="4">
        <v>611040</v>
      </c>
      <c r="D10" s="5" t="s">
        <v>30</v>
      </c>
      <c r="E10" s="3">
        <v>5</v>
      </c>
      <c r="F10" s="9">
        <v>1300</v>
      </c>
      <c r="G10" s="3">
        <v>72</v>
      </c>
      <c r="H10" s="6">
        <v>2505000</v>
      </c>
      <c r="I10" s="6">
        <v>10479000</v>
      </c>
      <c r="J10" s="6">
        <v>8997000</v>
      </c>
      <c r="K10" s="6">
        <f>M10*J10</f>
        <v>4048650</v>
      </c>
      <c r="L10" s="6">
        <f>J10-K10</f>
        <v>4948350</v>
      </c>
      <c r="M10" s="7">
        <v>0.45</v>
      </c>
      <c r="N10" s="8">
        <f>L10/(H10+I10+K10)</f>
        <v>0.29052143970550676</v>
      </c>
    </row>
    <row r="11" spans="1:14" ht="12.75">
      <c r="A11" s="2" t="s">
        <v>12</v>
      </c>
      <c r="B11" s="3" t="s">
        <v>31</v>
      </c>
      <c r="C11" s="4">
        <v>601661</v>
      </c>
      <c r="D11" s="5" t="s">
        <v>32</v>
      </c>
      <c r="E11" s="3">
        <v>1</v>
      </c>
      <c r="F11" s="9">
        <v>161</v>
      </c>
      <c r="G11" s="3">
        <v>7</v>
      </c>
      <c r="H11" s="6">
        <v>0</v>
      </c>
      <c r="I11" s="6">
        <v>0</v>
      </c>
      <c r="J11" s="6">
        <v>0</v>
      </c>
      <c r="K11" s="6">
        <f>M11*J11</f>
        <v>0</v>
      </c>
      <c r="L11" s="6">
        <f>J11-K11</f>
        <v>0</v>
      </c>
      <c r="M11" s="7">
        <v>0.45</v>
      </c>
      <c r="N11" s="8" t="s">
        <v>33</v>
      </c>
    </row>
    <row r="12" spans="1:14" ht="12.75">
      <c r="A12" s="2" t="s">
        <v>12</v>
      </c>
      <c r="B12" s="3" t="s">
        <v>34</v>
      </c>
      <c r="C12" s="4">
        <v>612690</v>
      </c>
      <c r="D12" s="5" t="s">
        <v>35</v>
      </c>
      <c r="E12" s="3">
        <v>6</v>
      </c>
      <c r="F12" s="9">
        <v>2875</v>
      </c>
      <c r="G12" s="3">
        <v>125</v>
      </c>
      <c r="H12" s="6">
        <v>6357000</v>
      </c>
      <c r="I12" s="6">
        <v>15744000</v>
      </c>
      <c r="J12" s="6">
        <v>29933000</v>
      </c>
      <c r="K12" s="6">
        <f>M12*J12</f>
        <v>13469850</v>
      </c>
      <c r="L12" s="6">
        <f>J12-K12</f>
        <v>16463150</v>
      </c>
      <c r="M12" s="7">
        <v>0.45</v>
      </c>
      <c r="N12" s="8">
        <f>L12/(H12+I12+K12)</f>
        <v>0.4628270058207774</v>
      </c>
    </row>
    <row r="13" spans="1:14" ht="12.75">
      <c r="A13" s="2" t="s">
        <v>12</v>
      </c>
      <c r="B13" s="3" t="s">
        <v>36</v>
      </c>
      <c r="C13" s="4">
        <v>601856</v>
      </c>
      <c r="D13" s="5" t="s">
        <v>37</v>
      </c>
      <c r="E13" s="3">
        <v>1</v>
      </c>
      <c r="F13" s="9">
        <v>126</v>
      </c>
      <c r="G13" s="3">
        <v>5</v>
      </c>
      <c r="H13" s="6">
        <v>145000</v>
      </c>
      <c r="I13" s="6">
        <v>146000</v>
      </c>
      <c r="J13" s="6">
        <v>1153000</v>
      </c>
      <c r="K13" s="6">
        <f>M13*J13</f>
        <v>518850</v>
      </c>
      <c r="L13" s="6">
        <f>J13-K13</f>
        <v>634150</v>
      </c>
      <c r="M13" s="7">
        <v>0.45</v>
      </c>
      <c r="N13" s="8">
        <f>L13/(H13+I13+K13)</f>
        <v>0.7830462431314441</v>
      </c>
    </row>
    <row r="14" spans="1:14" ht="12.75">
      <c r="A14" s="2" t="s">
        <v>12</v>
      </c>
      <c r="B14" s="3" t="s">
        <v>38</v>
      </c>
      <c r="C14" s="4">
        <v>615810</v>
      </c>
      <c r="D14" s="5" t="s">
        <v>39</v>
      </c>
      <c r="E14" s="3">
        <v>2</v>
      </c>
      <c r="F14" s="9">
        <v>142</v>
      </c>
      <c r="G14" s="3">
        <v>9</v>
      </c>
      <c r="H14" s="6">
        <v>139000</v>
      </c>
      <c r="I14" s="6">
        <v>339000</v>
      </c>
      <c r="J14" s="6">
        <v>1856000</v>
      </c>
      <c r="K14" s="6">
        <f>M14*J14</f>
        <v>835200</v>
      </c>
      <c r="L14" s="6">
        <f>J14-K14</f>
        <v>1020800</v>
      </c>
      <c r="M14" s="7">
        <v>0.45</v>
      </c>
      <c r="N14" s="8">
        <f>L14/(H14+I14+K14)</f>
        <v>0.7773378007919586</v>
      </c>
    </row>
    <row r="15" spans="1:14" ht="12.75">
      <c r="A15" s="2" t="s">
        <v>12</v>
      </c>
      <c r="B15" s="3" t="s">
        <v>40</v>
      </c>
      <c r="C15" s="4">
        <v>602244</v>
      </c>
      <c r="D15" s="5" t="s">
        <v>41</v>
      </c>
      <c r="E15" s="3">
        <v>1</v>
      </c>
      <c r="F15" s="9">
        <v>823</v>
      </c>
      <c r="G15" s="3">
        <v>34</v>
      </c>
      <c r="H15" s="6">
        <v>511000</v>
      </c>
      <c r="I15" s="6">
        <v>494000</v>
      </c>
      <c r="J15" s="6">
        <v>8200000</v>
      </c>
      <c r="K15" s="6">
        <f>M15*J15</f>
        <v>3690000</v>
      </c>
      <c r="L15" s="6">
        <f>J15-K15</f>
        <v>4510000</v>
      </c>
      <c r="M15" s="7">
        <v>0.45</v>
      </c>
      <c r="N15" s="8">
        <f>L15/(H15+I15+K15)</f>
        <v>0.9605963791267306</v>
      </c>
    </row>
    <row r="16" spans="1:14" ht="12.75">
      <c r="A16" s="2" t="s">
        <v>12</v>
      </c>
      <c r="B16" s="3" t="s">
        <v>42</v>
      </c>
      <c r="C16" s="4">
        <v>602363</v>
      </c>
      <c r="D16" s="5" t="s">
        <v>43</v>
      </c>
      <c r="E16" s="3">
        <v>1</v>
      </c>
      <c r="F16" s="9">
        <v>847</v>
      </c>
      <c r="G16" s="3">
        <v>36</v>
      </c>
      <c r="H16" s="6">
        <v>698000</v>
      </c>
      <c r="I16" s="6">
        <v>2271000</v>
      </c>
      <c r="J16" s="6">
        <v>6924000</v>
      </c>
      <c r="K16" s="6">
        <f>M16*J16</f>
        <v>3115800</v>
      </c>
      <c r="L16" s="6">
        <f>J16-K16</f>
        <v>3808200</v>
      </c>
      <c r="M16" s="7">
        <v>0.45</v>
      </c>
      <c r="N16" s="8">
        <f>L16/(H16+I16+K16)</f>
        <v>0.6258545884827768</v>
      </c>
    </row>
    <row r="17" spans="1:14" ht="12.75">
      <c r="A17" s="2" t="s">
        <v>12</v>
      </c>
      <c r="B17" s="3" t="s">
        <v>44</v>
      </c>
      <c r="C17" s="4">
        <v>616650</v>
      </c>
      <c r="D17" s="5" t="s">
        <v>45</v>
      </c>
      <c r="E17" s="3">
        <v>2</v>
      </c>
      <c r="F17" s="9">
        <v>1176</v>
      </c>
      <c r="G17" s="3">
        <v>52</v>
      </c>
      <c r="H17" s="6">
        <v>926000</v>
      </c>
      <c r="I17" s="6">
        <v>2480000</v>
      </c>
      <c r="J17" s="6">
        <v>11067000</v>
      </c>
      <c r="K17" s="6">
        <f>M17*J17</f>
        <v>4980150</v>
      </c>
      <c r="L17" s="6">
        <f>J17-K17</f>
        <v>6086850</v>
      </c>
      <c r="M17" s="7">
        <v>0.45</v>
      </c>
      <c r="N17" s="8">
        <f>L17/(H17+I17+K17)</f>
        <v>0.7258217418004687</v>
      </c>
    </row>
    <row r="18" spans="1:14" ht="12.75">
      <c r="A18" s="2" t="s">
        <v>12</v>
      </c>
      <c r="B18" s="3" t="s">
        <v>46</v>
      </c>
      <c r="C18" s="4">
        <v>617160</v>
      </c>
      <c r="D18" s="5" t="s">
        <v>47</v>
      </c>
      <c r="E18" s="3">
        <v>3</v>
      </c>
      <c r="F18" s="9">
        <v>985</v>
      </c>
      <c r="G18" s="3">
        <v>43</v>
      </c>
      <c r="H18" s="6">
        <v>823000</v>
      </c>
      <c r="I18" s="6">
        <v>1115000</v>
      </c>
      <c r="J18" s="6">
        <v>9209000</v>
      </c>
      <c r="K18" s="6">
        <f>M18*J18</f>
        <v>4144050</v>
      </c>
      <c r="L18" s="6">
        <f>J18-K18</f>
        <v>5064950</v>
      </c>
      <c r="M18" s="7">
        <v>0.45</v>
      </c>
      <c r="N18" s="8">
        <f>L18/(H18+I18+K18)</f>
        <v>0.8327702008368889</v>
      </c>
    </row>
    <row r="19" spans="1:14" ht="12.75">
      <c r="A19" s="2" t="s">
        <v>12</v>
      </c>
      <c r="B19" s="3" t="s">
        <v>48</v>
      </c>
      <c r="C19" s="4">
        <v>600060</v>
      </c>
      <c r="D19" s="5" t="s">
        <v>49</v>
      </c>
      <c r="E19" s="3">
        <v>6</v>
      </c>
      <c r="F19" s="9">
        <v>2157</v>
      </c>
      <c r="G19" s="3">
        <v>90</v>
      </c>
      <c r="H19" s="6">
        <v>4762000</v>
      </c>
      <c r="I19" s="6">
        <v>9367000</v>
      </c>
      <c r="J19" s="6">
        <v>18537000</v>
      </c>
      <c r="K19" s="6">
        <f>M19*J19</f>
        <v>8341650</v>
      </c>
      <c r="L19" s="6">
        <f>J19-K19</f>
        <v>10195350</v>
      </c>
      <c r="M19" s="7">
        <v>0.45</v>
      </c>
      <c r="N19" s="8">
        <f>L19/(H19+I19+K19)</f>
        <v>0.45371851726585566</v>
      </c>
    </row>
    <row r="20" spans="1:14" ht="12.75">
      <c r="A20" s="2" t="s">
        <v>12</v>
      </c>
      <c r="B20" s="3" t="s">
        <v>50</v>
      </c>
      <c r="C20" s="4">
        <v>619620</v>
      </c>
      <c r="D20" s="5" t="s">
        <v>51</v>
      </c>
      <c r="E20" s="3">
        <v>3</v>
      </c>
      <c r="F20" s="9">
        <v>1020</v>
      </c>
      <c r="G20" s="3">
        <v>49</v>
      </c>
      <c r="H20" s="6">
        <v>2450000</v>
      </c>
      <c r="I20" s="6">
        <v>4217000</v>
      </c>
      <c r="J20" s="6">
        <v>11982000</v>
      </c>
      <c r="K20" s="6">
        <f>M20*J20</f>
        <v>5391900</v>
      </c>
      <c r="L20" s="6">
        <f>J20-K20</f>
        <v>6590100</v>
      </c>
      <c r="M20" s="7">
        <v>0.45</v>
      </c>
      <c r="N20" s="8">
        <f>L20/(H20+I20+K20)</f>
        <v>0.5464926319979434</v>
      </c>
    </row>
    <row r="21" spans="1:14" ht="12.75">
      <c r="A21" s="2" t="s">
        <v>12</v>
      </c>
      <c r="B21" s="3" t="s">
        <v>52</v>
      </c>
      <c r="C21" s="4">
        <v>620010</v>
      </c>
      <c r="D21" s="5" t="s">
        <v>53</v>
      </c>
      <c r="E21" s="3">
        <v>1</v>
      </c>
      <c r="F21" s="9">
        <v>118</v>
      </c>
      <c r="G21" s="3">
        <v>7</v>
      </c>
      <c r="H21" s="6">
        <v>144000</v>
      </c>
      <c r="I21" s="6">
        <v>556000</v>
      </c>
      <c r="J21" s="6">
        <v>1334000</v>
      </c>
      <c r="K21" s="6">
        <f>M21*J21</f>
        <v>600300</v>
      </c>
      <c r="L21" s="6">
        <f>J21-K21</f>
        <v>733700</v>
      </c>
      <c r="M21" s="7">
        <v>0.45</v>
      </c>
      <c r="N21" s="8">
        <f>L21/(H21+I21+K21)</f>
        <v>0.5642544028301161</v>
      </c>
    </row>
    <row r="22" spans="1:14" ht="12.75">
      <c r="A22" s="2" t="s">
        <v>12</v>
      </c>
      <c r="B22" s="3" t="s">
        <v>54</v>
      </c>
      <c r="C22" s="4">
        <v>625130</v>
      </c>
      <c r="D22" s="5" t="s">
        <v>55</v>
      </c>
      <c r="E22" s="3">
        <v>26</v>
      </c>
      <c r="F22" s="9">
        <v>14049</v>
      </c>
      <c r="G22" s="3">
        <v>637</v>
      </c>
      <c r="H22" s="6">
        <v>0</v>
      </c>
      <c r="I22" s="6">
        <v>0</v>
      </c>
      <c r="J22" s="6">
        <v>0</v>
      </c>
      <c r="K22" s="6">
        <f>M22*J22</f>
        <v>0</v>
      </c>
      <c r="L22" s="6">
        <f>J22-K22</f>
        <v>0</v>
      </c>
      <c r="M22" s="7">
        <v>0.45</v>
      </c>
      <c r="N22" s="8" t="s">
        <v>33</v>
      </c>
    </row>
    <row r="23" spans="1:14" ht="12.75">
      <c r="A23" s="2" t="s">
        <v>12</v>
      </c>
      <c r="B23" s="3" t="s">
        <v>56</v>
      </c>
      <c r="C23" s="4">
        <v>625150</v>
      </c>
      <c r="D23" s="5" t="s">
        <v>57</v>
      </c>
      <c r="E23" s="3">
        <v>8</v>
      </c>
      <c r="F23" s="9">
        <v>15579</v>
      </c>
      <c r="G23" s="3">
        <v>637</v>
      </c>
      <c r="H23" s="6">
        <v>0</v>
      </c>
      <c r="I23" s="6">
        <v>0</v>
      </c>
      <c r="J23" s="6">
        <v>0</v>
      </c>
      <c r="K23" s="6">
        <f>M23*J23</f>
        <v>0</v>
      </c>
      <c r="L23" s="6">
        <f>J23-K23</f>
        <v>0</v>
      </c>
      <c r="M23" s="7">
        <v>0.45</v>
      </c>
      <c r="N23" s="8" t="s">
        <v>33</v>
      </c>
    </row>
    <row r="24" spans="1:14" ht="12.75">
      <c r="A24" s="2" t="s">
        <v>12</v>
      </c>
      <c r="B24" s="3" t="s">
        <v>58</v>
      </c>
      <c r="C24" s="4">
        <v>601330</v>
      </c>
      <c r="D24" s="5" t="s">
        <v>59</v>
      </c>
      <c r="E24" s="3">
        <v>0</v>
      </c>
      <c r="F24" s="9">
        <v>0</v>
      </c>
      <c r="G24" s="3">
        <v>0</v>
      </c>
      <c r="H24" s="6">
        <v>74837000</v>
      </c>
      <c r="I24" s="6">
        <v>98128000</v>
      </c>
      <c r="J24" s="6">
        <v>342298000</v>
      </c>
      <c r="K24" s="6">
        <f>M24*J24</f>
        <v>154034100</v>
      </c>
      <c r="L24" s="6">
        <f>J24-K24</f>
        <v>188263900</v>
      </c>
      <c r="M24" s="7">
        <v>0.45</v>
      </c>
      <c r="N24" s="8">
        <f>L24/(H24+I24+K24)</f>
        <v>0.5757321656236974</v>
      </c>
    </row>
    <row r="25" spans="1:14" ht="12.75">
      <c r="A25" s="2" t="s">
        <v>12</v>
      </c>
      <c r="B25" s="3" t="s">
        <v>60</v>
      </c>
      <c r="C25" s="4">
        <v>627200</v>
      </c>
      <c r="D25" s="5" t="s">
        <v>61</v>
      </c>
      <c r="E25" s="3">
        <v>9</v>
      </c>
      <c r="F25" s="9">
        <v>3189</v>
      </c>
      <c r="G25" s="3">
        <v>157</v>
      </c>
      <c r="H25" s="6">
        <v>6752000</v>
      </c>
      <c r="I25" s="6">
        <v>11536000</v>
      </c>
      <c r="J25" s="6">
        <v>33300000</v>
      </c>
      <c r="K25" s="6">
        <f>M25*J25</f>
        <v>14985000</v>
      </c>
      <c r="L25" s="6">
        <f>J25-K25</f>
        <v>18315000</v>
      </c>
      <c r="M25" s="7">
        <v>0.45</v>
      </c>
      <c r="N25" s="8">
        <f>L25/(H25+I25+K25)</f>
        <v>0.5504463078171491</v>
      </c>
    </row>
    <row r="26" spans="1:14" ht="12.75">
      <c r="A26" s="2" t="s">
        <v>12</v>
      </c>
      <c r="B26" s="3" t="s">
        <v>62</v>
      </c>
      <c r="C26" s="4">
        <v>600062</v>
      </c>
      <c r="D26" s="5" t="s">
        <v>63</v>
      </c>
      <c r="E26" s="3">
        <v>9</v>
      </c>
      <c r="F26" s="9">
        <v>5227</v>
      </c>
      <c r="G26" s="3">
        <v>231</v>
      </c>
      <c r="H26" s="6">
        <v>7784000</v>
      </c>
      <c r="I26" s="6">
        <v>25130000</v>
      </c>
      <c r="J26" s="6">
        <v>39303000</v>
      </c>
      <c r="K26" s="6">
        <f>M26*J26</f>
        <v>17686350</v>
      </c>
      <c r="L26" s="6">
        <f>J26-K26</f>
        <v>21616650</v>
      </c>
      <c r="M26" s="7">
        <v>0.45</v>
      </c>
      <c r="N26" s="8">
        <f>L26/(H26+I26+K26)</f>
        <v>0.4272035667737476</v>
      </c>
    </row>
    <row r="27" spans="1:14" ht="12.75">
      <c r="A27" s="2" t="s">
        <v>12</v>
      </c>
      <c r="B27" s="3" t="s">
        <v>64</v>
      </c>
      <c r="C27" s="4">
        <v>629790</v>
      </c>
      <c r="D27" s="5" t="s">
        <v>65</v>
      </c>
      <c r="E27" s="3">
        <v>2</v>
      </c>
      <c r="F27" s="9">
        <v>193</v>
      </c>
      <c r="G27" s="3">
        <v>9</v>
      </c>
      <c r="H27" s="6">
        <v>281000</v>
      </c>
      <c r="I27" s="6">
        <v>728000</v>
      </c>
      <c r="J27" s="6">
        <v>1958000</v>
      </c>
      <c r="K27" s="6">
        <f>M27*J27</f>
        <v>881100</v>
      </c>
      <c r="L27" s="6">
        <f>J27-K27</f>
        <v>1076900</v>
      </c>
      <c r="M27" s="7">
        <v>0.45</v>
      </c>
      <c r="N27" s="8">
        <f>L27/(H27+I27+K27)</f>
        <v>0.569758213851119</v>
      </c>
    </row>
    <row r="28" spans="1:14" ht="12.75">
      <c r="A28" s="2" t="s">
        <v>12</v>
      </c>
      <c r="B28" s="3" t="s">
        <v>66</v>
      </c>
      <c r="C28" s="4">
        <v>630030</v>
      </c>
      <c r="D28" s="5" t="s">
        <v>67</v>
      </c>
      <c r="E28" s="3">
        <v>10</v>
      </c>
      <c r="F28" s="9">
        <v>6177</v>
      </c>
      <c r="G28" s="3">
        <v>285</v>
      </c>
      <c r="H28" s="6">
        <v>18155000</v>
      </c>
      <c r="I28" s="6">
        <v>25539000</v>
      </c>
      <c r="J28" s="6">
        <v>62380000</v>
      </c>
      <c r="K28" s="6">
        <f>M28*J28</f>
        <v>28071000</v>
      </c>
      <c r="L28" s="6">
        <f>J28-K28</f>
        <v>34309000</v>
      </c>
      <c r="M28" s="7">
        <v>0.45</v>
      </c>
      <c r="N28" s="8">
        <f>L28/(H28+I28+K28)</f>
        <v>0.47807427018741727</v>
      </c>
    </row>
    <row r="29" spans="1:14" ht="12.75">
      <c r="A29" s="2" t="s">
        <v>12</v>
      </c>
      <c r="B29" s="3" t="s">
        <v>68</v>
      </c>
      <c r="C29" s="4">
        <v>600061</v>
      </c>
      <c r="D29" s="5" t="s">
        <v>69</v>
      </c>
      <c r="E29" s="3">
        <v>6</v>
      </c>
      <c r="F29" s="9">
        <v>2972</v>
      </c>
      <c r="G29" s="3">
        <v>143</v>
      </c>
      <c r="H29" s="6">
        <v>7435000</v>
      </c>
      <c r="I29" s="6">
        <v>7733000</v>
      </c>
      <c r="J29" s="6">
        <v>34459000</v>
      </c>
      <c r="K29" s="6">
        <f>M29*J29</f>
        <v>15506550</v>
      </c>
      <c r="L29" s="6">
        <f>J29-K29</f>
        <v>18952450</v>
      </c>
      <c r="M29" s="7">
        <v>0.45</v>
      </c>
      <c r="N29" s="8">
        <f>L29/(H29+I29+K29)</f>
        <v>0.617855844666018</v>
      </c>
    </row>
    <row r="30" spans="1:14" ht="12.75">
      <c r="A30" s="2" t="s">
        <v>12</v>
      </c>
      <c r="B30" s="3" t="s">
        <v>70</v>
      </c>
      <c r="C30" s="4">
        <v>633210</v>
      </c>
      <c r="D30" s="5" t="s">
        <v>71</v>
      </c>
      <c r="E30" s="3">
        <v>2</v>
      </c>
      <c r="F30" s="9">
        <v>198</v>
      </c>
      <c r="G30" s="3">
        <v>9</v>
      </c>
      <c r="H30" s="6">
        <v>332000</v>
      </c>
      <c r="I30" s="6">
        <v>841000</v>
      </c>
      <c r="J30" s="6">
        <v>1583000</v>
      </c>
      <c r="K30" s="6">
        <f>M30*J30</f>
        <v>712350</v>
      </c>
      <c r="L30" s="6">
        <f>J30-K30</f>
        <v>870650</v>
      </c>
      <c r="M30" s="7">
        <v>0.45</v>
      </c>
      <c r="N30" s="8">
        <f>L30/(H30+I30+K30)</f>
        <v>0.46179754422255814</v>
      </c>
    </row>
    <row r="31" spans="1:14" ht="12.75">
      <c r="A31" s="2" t="s">
        <v>12</v>
      </c>
      <c r="B31" s="3" t="s">
        <v>72</v>
      </c>
      <c r="C31" s="4">
        <v>633900</v>
      </c>
      <c r="D31" s="5" t="s">
        <v>73</v>
      </c>
      <c r="E31" s="3">
        <v>5</v>
      </c>
      <c r="F31" s="9">
        <v>2171</v>
      </c>
      <c r="G31" s="3">
        <v>103</v>
      </c>
      <c r="H31" s="6">
        <v>7598000</v>
      </c>
      <c r="I31" s="6">
        <v>7219000</v>
      </c>
      <c r="J31" s="6">
        <v>24414000</v>
      </c>
      <c r="K31" s="6">
        <f>M31*J31</f>
        <v>10986300</v>
      </c>
      <c r="L31" s="6">
        <f>J31-K31</f>
        <v>13427700</v>
      </c>
      <c r="M31" s="7">
        <v>0.45</v>
      </c>
      <c r="N31" s="8">
        <f>L31/(H31+I31+K31)</f>
        <v>0.5203869272534908</v>
      </c>
    </row>
    <row r="32" spans="1:14" ht="12.75">
      <c r="A32" s="2" t="s">
        <v>12</v>
      </c>
      <c r="B32" s="3" t="s">
        <v>74</v>
      </c>
      <c r="C32" s="4">
        <v>636660</v>
      </c>
      <c r="D32" s="5" t="s">
        <v>75</v>
      </c>
      <c r="E32" s="3">
        <v>2</v>
      </c>
      <c r="F32" s="9">
        <v>170</v>
      </c>
      <c r="G32" s="3">
        <v>9</v>
      </c>
      <c r="H32" s="6">
        <v>282000</v>
      </c>
      <c r="I32" s="6">
        <v>593000</v>
      </c>
      <c r="J32" s="6">
        <v>6662000</v>
      </c>
      <c r="K32" s="6">
        <f>M32*J32</f>
        <v>2997900</v>
      </c>
      <c r="L32" s="6">
        <f>J32-K32</f>
        <v>3664100</v>
      </c>
      <c r="M32" s="7">
        <v>0.45</v>
      </c>
      <c r="N32" s="8">
        <f>L32/(H32+I32+K32)</f>
        <v>0.9460869116166181</v>
      </c>
    </row>
    <row r="33" spans="1:14" ht="12.75">
      <c r="A33" s="2" t="s">
        <v>12</v>
      </c>
      <c r="B33" s="3" t="s">
        <v>76</v>
      </c>
      <c r="C33" s="4">
        <v>602421</v>
      </c>
      <c r="D33" s="5" t="s">
        <v>77</v>
      </c>
      <c r="E33" s="3">
        <v>1</v>
      </c>
      <c r="F33" s="9">
        <v>552</v>
      </c>
      <c r="G33" s="3">
        <v>29</v>
      </c>
      <c r="H33" s="6">
        <v>0</v>
      </c>
      <c r="I33" s="6">
        <v>0</v>
      </c>
      <c r="J33" s="6">
        <v>0</v>
      </c>
      <c r="K33" s="6">
        <f>M33*J33</f>
        <v>0</v>
      </c>
      <c r="L33" s="6">
        <f>J33-K33</f>
        <v>0</v>
      </c>
      <c r="M33" s="7">
        <v>0.45</v>
      </c>
      <c r="N33" s="8" t="s">
        <v>33</v>
      </c>
    </row>
    <row r="34" spans="1:14" ht="12.75">
      <c r="A34" s="2" t="s">
        <v>12</v>
      </c>
      <c r="B34" s="3" t="s">
        <v>78</v>
      </c>
      <c r="C34" s="4">
        <v>691041</v>
      </c>
      <c r="D34" s="5" t="s">
        <v>79</v>
      </c>
      <c r="E34" s="3">
        <v>5</v>
      </c>
      <c r="F34" s="9">
        <v>741</v>
      </c>
      <c r="G34" s="3">
        <v>64</v>
      </c>
      <c r="H34" s="6">
        <v>61293000</v>
      </c>
      <c r="I34" s="6">
        <v>109005000</v>
      </c>
      <c r="J34" s="6">
        <v>102820000</v>
      </c>
      <c r="K34" s="6">
        <f>M34*J34</f>
        <v>46269000</v>
      </c>
      <c r="L34" s="6">
        <f>J34-K34</f>
        <v>56551000</v>
      </c>
      <c r="M34" s="7">
        <v>0.45</v>
      </c>
      <c r="N34" s="8">
        <f>L34/(H34+I34+K34)</f>
        <v>0.26112473276168574</v>
      </c>
    </row>
    <row r="35" spans="1:14" ht="12.75">
      <c r="A35" s="2" t="s">
        <v>12</v>
      </c>
      <c r="B35" s="3" t="s">
        <v>80</v>
      </c>
      <c r="C35" s="4">
        <v>637950</v>
      </c>
      <c r="D35" s="5" t="s">
        <v>81</v>
      </c>
      <c r="E35" s="3">
        <v>6</v>
      </c>
      <c r="F35" s="9">
        <v>3392</v>
      </c>
      <c r="G35" s="3">
        <v>151</v>
      </c>
      <c r="H35" s="6">
        <v>6095000</v>
      </c>
      <c r="I35" s="6">
        <v>14261000</v>
      </c>
      <c r="J35" s="6">
        <v>30559000</v>
      </c>
      <c r="K35" s="6">
        <f>M35*J35</f>
        <v>13751550</v>
      </c>
      <c r="L35" s="6">
        <f>J35-K35</f>
        <v>16807450</v>
      </c>
      <c r="M35" s="7">
        <v>0.45</v>
      </c>
      <c r="N35" s="8">
        <f>L35/(H35+I35+K35)</f>
        <v>0.49277799196951994</v>
      </c>
    </row>
    <row r="36" spans="1:14" ht="12.75">
      <c r="A36" s="2" t="s">
        <v>12</v>
      </c>
      <c r="B36" s="3" t="s">
        <v>82</v>
      </c>
      <c r="C36" s="4">
        <v>638670</v>
      </c>
      <c r="D36" s="5" t="s">
        <v>83</v>
      </c>
      <c r="E36" s="3">
        <v>13</v>
      </c>
      <c r="F36" s="9">
        <v>7972</v>
      </c>
      <c r="G36" s="3">
        <v>371</v>
      </c>
      <c r="H36" s="6">
        <v>15206000</v>
      </c>
      <c r="I36" s="6">
        <v>22855000</v>
      </c>
      <c r="J36" s="6">
        <v>68124000</v>
      </c>
      <c r="K36" s="6">
        <f>M36*J36</f>
        <v>30655800</v>
      </c>
      <c r="L36" s="6">
        <f>J36-K36</f>
        <v>37468200</v>
      </c>
      <c r="M36" s="7">
        <v>0.45</v>
      </c>
      <c r="N36" s="8">
        <f>L36/(H36+I36+K36)</f>
        <v>0.5452553087454596</v>
      </c>
    </row>
    <row r="37" spans="1:14" ht="12.75">
      <c r="A37" s="2" t="s">
        <v>12</v>
      </c>
      <c r="B37" s="3" t="s">
        <v>84</v>
      </c>
      <c r="C37" s="4">
        <v>600158</v>
      </c>
      <c r="D37" s="5" t="s">
        <v>85</v>
      </c>
      <c r="E37" s="3">
        <v>14</v>
      </c>
      <c r="F37" s="9">
        <v>13377</v>
      </c>
      <c r="G37" s="3">
        <v>602</v>
      </c>
      <c r="H37" s="6">
        <v>21694000</v>
      </c>
      <c r="I37" s="6">
        <v>57815000</v>
      </c>
      <c r="J37" s="6">
        <v>134370000</v>
      </c>
      <c r="K37" s="6">
        <f>M37*J37</f>
        <v>60466500</v>
      </c>
      <c r="L37" s="6">
        <f>J37-K37</f>
        <v>73903500</v>
      </c>
      <c r="M37" s="7">
        <v>0.45</v>
      </c>
      <c r="N37" s="8">
        <f>L37/(H37+I37+K37)</f>
        <v>0.5279745384013631</v>
      </c>
    </row>
    <row r="38" spans="1:14" ht="12.75">
      <c r="A38" s="2" t="s">
        <v>12</v>
      </c>
      <c r="B38" s="3" t="s">
        <v>86</v>
      </c>
      <c r="C38" s="4">
        <v>602282</v>
      </c>
      <c r="D38" s="5" t="s">
        <v>87</v>
      </c>
      <c r="E38" s="3">
        <v>1</v>
      </c>
      <c r="F38" s="9">
        <v>74</v>
      </c>
      <c r="G38" s="3">
        <v>6</v>
      </c>
      <c r="H38" s="6">
        <v>0</v>
      </c>
      <c r="I38" s="6">
        <v>0</v>
      </c>
      <c r="J38" s="6">
        <v>0</v>
      </c>
      <c r="K38" s="6">
        <f>M38*J38</f>
        <v>0</v>
      </c>
      <c r="L38" s="6">
        <f>J38-K38</f>
        <v>0</v>
      </c>
      <c r="M38" s="7">
        <v>0.45</v>
      </c>
      <c r="N38" s="8" t="s">
        <v>33</v>
      </c>
    </row>
    <row r="39" spans="1:14" ht="12.75">
      <c r="A39" s="2" t="s">
        <v>12</v>
      </c>
      <c r="B39" s="3" t="s">
        <v>88</v>
      </c>
      <c r="C39" s="4">
        <v>640800</v>
      </c>
      <c r="D39" s="5" t="s">
        <v>89</v>
      </c>
      <c r="E39" s="3">
        <v>1</v>
      </c>
      <c r="F39" s="9">
        <v>169</v>
      </c>
      <c r="G39" s="3">
        <v>9</v>
      </c>
      <c r="H39" s="6">
        <v>199000</v>
      </c>
      <c r="I39" s="6">
        <v>1158000</v>
      </c>
      <c r="J39" s="6">
        <v>1052000</v>
      </c>
      <c r="K39" s="6">
        <f>M39*J39</f>
        <v>473400</v>
      </c>
      <c r="L39" s="6">
        <f>J39-K39</f>
        <v>578600</v>
      </c>
      <c r="M39" s="7">
        <v>0.45</v>
      </c>
      <c r="N39" s="8">
        <f>L39/(H39+I39+K39)</f>
        <v>0.3161057692307692</v>
      </c>
    </row>
    <row r="40" spans="1:14" ht="12.75">
      <c r="A40" s="2" t="s">
        <v>12</v>
      </c>
      <c r="B40" s="3" t="s">
        <v>90</v>
      </c>
      <c r="C40" s="4">
        <v>600063</v>
      </c>
      <c r="D40" s="5" t="s">
        <v>91</v>
      </c>
      <c r="E40" s="3">
        <v>5</v>
      </c>
      <c r="F40" s="9">
        <v>1810</v>
      </c>
      <c r="G40" s="3">
        <v>83</v>
      </c>
      <c r="H40" s="6">
        <v>10403000</v>
      </c>
      <c r="I40" s="6">
        <v>8493000</v>
      </c>
      <c r="J40" s="6">
        <v>21246000</v>
      </c>
      <c r="K40" s="6">
        <f>M40*J40</f>
        <v>9560700</v>
      </c>
      <c r="L40" s="6">
        <f>J40-K40</f>
        <v>11685300</v>
      </c>
      <c r="M40" s="7">
        <v>0.45</v>
      </c>
      <c r="N40" s="8">
        <f>L40/(H40+I40+K40)</f>
        <v>0.4106344024430099</v>
      </c>
    </row>
    <row r="41" ht="12.75">
      <c r="F41" s="10"/>
    </row>
    <row r="42" spans="1:14" ht="12.75">
      <c r="A42" s="11" t="s">
        <v>92</v>
      </c>
      <c r="B42" s="11">
        <v>39</v>
      </c>
      <c r="C42" s="11"/>
      <c r="D42" s="11"/>
      <c r="E42" s="11">
        <f>SUM(E2:E40)</f>
        <v>188</v>
      </c>
      <c r="F42" s="6">
        <f>SUM(F2:F40)</f>
        <v>106971</v>
      </c>
      <c r="G42" s="6">
        <f>SUM(G2:G40)</f>
        <v>4868</v>
      </c>
      <c r="H42" s="6">
        <f>SUM(H2:H40)</f>
        <v>324293000</v>
      </c>
      <c r="I42" s="6">
        <f>SUM(I2:I40)</f>
        <v>482747000</v>
      </c>
      <c r="J42" s="6">
        <f>SUM(J2:J40)</f>
        <v>1224699000</v>
      </c>
      <c r="K42" s="6">
        <f>SUM(K2:K40)</f>
        <v>551114550</v>
      </c>
      <c r="L42" s="6">
        <f>SUM(L2:L40)</f>
        <v>673584450</v>
      </c>
      <c r="N42" s="8">
        <f>L42/(H42+I42+K42)</f>
        <v>0.49595567014078035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2:N4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2:N4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2024-03-05T02:10:38Z</dcterms:created>
  <dcterms:modified xsi:type="dcterms:W3CDTF">2024-03-10T16:00:01Z</dcterms:modified>
  <cp:category/>
  <cp:version/>
  <cp:contentType/>
  <cp:contentStatus/>
  <cp:revision>14</cp:revision>
</cp:coreProperties>
</file>