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<sst xmlns="http://schemas.openxmlformats.org/spreadsheetml/2006/main" count="206" uniqueCount="139">
  <si>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</si>
  <si>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</si>
  <si>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</si>
  <si>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</si>
  <si>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</si>
  <si>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</si>
  <si>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</si>
  <si>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</si>
  <si>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</si>
  <si>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</si>
  <si>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</si>
  <si>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</si>
  <si>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Sonoma</t>
  </si>
  <si>
    <t>Alexander Valley Union Elementary</t>
  </si>
  <si>
    <t>CA-4970599</t>
  </si>
  <si>
    <t>Bellevue Union</t>
  </si>
  <si>
    <t>CA-4970615</t>
  </si>
  <si>
    <t>Bennett Valley Union Elementary</t>
  </si>
  <si>
    <t>CA-4970623</t>
  </si>
  <si>
    <t xml:space="preserve">California Pacific Charter - Sonoma </t>
  </si>
  <si>
    <t>CA-0139048</t>
  </si>
  <si>
    <t>Cinnabar Elementary</t>
  </si>
  <si>
    <t>CA-4970649</t>
  </si>
  <si>
    <t>Cloverdale Unified</t>
  </si>
  <si>
    <t>CA-4970656</t>
  </si>
  <si>
    <t>Cotati-Rohnert Park Unified</t>
  </si>
  <si>
    <t>CA-4973882</t>
  </si>
  <si>
    <t xml:space="preserve">Credo High </t>
  </si>
  <si>
    <t>CA-0123786</t>
  </si>
  <si>
    <t>Dunham Elementary</t>
  </si>
  <si>
    <t>CA-4970672</t>
  </si>
  <si>
    <t>Forestville Union Elementary</t>
  </si>
  <si>
    <t>CA-4970680</t>
  </si>
  <si>
    <t>Fort Ross Elementary</t>
  </si>
  <si>
    <t>CA-4970698</t>
  </si>
  <si>
    <t>Geyserville Unified</t>
  </si>
  <si>
    <t>CA-4970706</t>
  </si>
  <si>
    <t>Gravenstein Union Elementary</t>
  </si>
  <si>
    <t>CA-4970714</t>
  </si>
  <si>
    <t>Guerneville Elementary</t>
  </si>
  <si>
    <t>CA-4970722</t>
  </si>
  <si>
    <t>Harmony Union Elementary</t>
  </si>
  <si>
    <t>CA-4970730</t>
  </si>
  <si>
    <t>Healdsburg Unified</t>
  </si>
  <si>
    <t>CA-4975390</t>
  </si>
  <si>
    <t xml:space="preserve">Heartwood Charter </t>
  </si>
  <si>
    <t>CA-0139568</t>
  </si>
  <si>
    <t>Horicon Elementary</t>
  </si>
  <si>
    <t>CA-4970763</t>
  </si>
  <si>
    <t>Kashia Elementary</t>
  </si>
  <si>
    <t>CA-4970888</t>
  </si>
  <si>
    <t>Kenwood</t>
  </si>
  <si>
    <t>CA-4970789</t>
  </si>
  <si>
    <t xml:space="preserve">Kid Street Learning Center Charter </t>
  </si>
  <si>
    <t>CA-6116958</t>
  </si>
  <si>
    <t>Liberty Elementary</t>
  </si>
  <si>
    <t>CA-4970797</t>
  </si>
  <si>
    <t xml:space="preserve">Live Oak Charter </t>
  </si>
  <si>
    <t>CA-6119036</t>
  </si>
  <si>
    <t>Mark West Union Elementary</t>
  </si>
  <si>
    <t>CA-4970805</t>
  </si>
  <si>
    <t>Monte Rio Union Elementary</t>
  </si>
  <si>
    <t>CA-4970813</t>
  </si>
  <si>
    <t>Montgomery Elementary</t>
  </si>
  <si>
    <t>CA-4970821</t>
  </si>
  <si>
    <t xml:space="preserve">Morrice Schaefer Charter </t>
  </si>
  <si>
    <t>CA-6109144</t>
  </si>
  <si>
    <t xml:space="preserve"> </t>
  </si>
  <si>
    <t xml:space="preserve">Northwest Prep Charter </t>
  </si>
  <si>
    <t>CA-0106344</t>
  </si>
  <si>
    <t>Oak Grove Union Elementary</t>
  </si>
  <si>
    <t>CA-4970839</t>
  </si>
  <si>
    <t>Old Adobe Union</t>
  </si>
  <si>
    <t>CA-4970847</t>
  </si>
  <si>
    <t xml:space="preserve">Olivet Elementary Charter </t>
  </si>
  <si>
    <t>CA-6066344</t>
  </si>
  <si>
    <t xml:space="preserve">Pathways Charter </t>
  </si>
  <si>
    <t>CA-6120588</t>
  </si>
  <si>
    <t>Petaluma City Elementary</t>
  </si>
  <si>
    <t>CA-4970854</t>
  </si>
  <si>
    <t>Petaluma City Elementary/Joint Union High</t>
  </si>
  <si>
    <t>CA-4940246</t>
  </si>
  <si>
    <t>Petaluma Joint Union High</t>
  </si>
  <si>
    <t>CA-4970862</t>
  </si>
  <si>
    <t xml:space="preserve">Piner-Olivet Charter </t>
  </si>
  <si>
    <t>CA-6113492</t>
  </si>
  <si>
    <t>Piner-Olivet Union Elementary</t>
  </si>
  <si>
    <t>CA-4970870</t>
  </si>
  <si>
    <t xml:space="preserve">Pivot Charter School - North Bay </t>
  </si>
  <si>
    <t>CA-0138065</t>
  </si>
  <si>
    <t xml:space="preserve">REACH </t>
  </si>
  <si>
    <t>CA-0120121</t>
  </si>
  <si>
    <t>Rincon Valley Union Elementary</t>
  </si>
  <si>
    <t>CA-4970896</t>
  </si>
  <si>
    <t xml:space="preserve">River Montessori Elementary Charter </t>
  </si>
  <si>
    <t>CA-0119750</t>
  </si>
  <si>
    <t>Roseland</t>
  </si>
  <si>
    <t>CA-4970904</t>
  </si>
  <si>
    <t xml:space="preserve">Roseland Charter </t>
  </si>
  <si>
    <t>CA-0101923</t>
  </si>
  <si>
    <t>Santa Rosa City Schools</t>
  </si>
  <si>
    <t>CA-4940253</t>
  </si>
  <si>
    <t>Santa Rosa Elementary</t>
  </si>
  <si>
    <t>CA-4970912</t>
  </si>
  <si>
    <t>Santa Rosa High</t>
  </si>
  <si>
    <t>CA-4970920</t>
  </si>
  <si>
    <t xml:space="preserve">Sebastopol Independent Charter </t>
  </si>
  <si>
    <t>CA-6113039</t>
  </si>
  <si>
    <t>Sebastopol Union Elementary</t>
  </si>
  <si>
    <t>CA-4970938</t>
  </si>
  <si>
    <t xml:space="preserve">Sonoma Charter </t>
  </si>
  <si>
    <t>CA-6111678</t>
  </si>
  <si>
    <t>Sonoma County Office of Education</t>
  </si>
  <si>
    <t>CA-4910496</t>
  </si>
  <si>
    <t>Sonoma Valley Unified</t>
  </si>
  <si>
    <t>CA-4970953</t>
  </si>
  <si>
    <t>Twin Hills Union Elementary</t>
  </si>
  <si>
    <t>CA-4970961</t>
  </si>
  <si>
    <t>Two Rock Union</t>
  </si>
  <si>
    <t>CA-4970979</t>
  </si>
  <si>
    <t xml:space="preserve">Village Charter </t>
  </si>
  <si>
    <t>CA-0114934</t>
  </si>
  <si>
    <t>Waugh Elementary</t>
  </si>
  <si>
    <t>CA-4970995</t>
  </si>
  <si>
    <t>West County Transportation JPA</t>
  </si>
  <si>
    <t>CA-4940311</t>
  </si>
  <si>
    <t>West Side Union Elementary</t>
  </si>
  <si>
    <t>CA-4971001</t>
  </si>
  <si>
    <t>West Sonoma County Union High</t>
  </si>
  <si>
    <t>CA-4970607</t>
  </si>
  <si>
    <t>Wilmar Union Elementary</t>
  </si>
  <si>
    <t>CA-4971019</t>
  </si>
  <si>
    <t>Windsor Unified</t>
  </si>
  <si>
    <t>CA-4975358</t>
  </si>
  <si>
    <t xml:space="preserve">Woodland Star Charter </t>
  </si>
  <si>
    <t>CA-0105866</t>
  </si>
  <si>
    <t>Wright Elementary</t>
  </si>
  <si>
    <t>CA-4971035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</si>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</sst>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3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workbookViewId="0" topLeftCell="J49">
      <selection activeCell="N65" sqref="B65:N65"/>
    </sheetView>
  </sheetViews>
  <sheetFormatPr defaultColWidth="12.57421875" defaultRowHeight="12.75"/>
  <cols>
    <col min="1" max="1" width="15.57421875" style="0" customWidth="1"/>
    <col min="2" max="2" width="57.00390625" style="0" customWidth="1"/>
    <col min="3" max="3" width="15.140625" style="0" customWidth="1"/>
    <col min="4" max="4" width="21.421875" style="0" customWidth="1"/>
    <col min="5" max="5" width="11.57421875" style="0" customWidth="1"/>
    <col min="6" max="6" width="19.00390625" style="0" customWidth="1"/>
    <col min="7" max="7" width="18.28125" style="0" customWidth="1"/>
    <col min="8" max="8" width="19.7109375" style="0" customWidth="1"/>
    <col min="9" max="9" width="20.57421875" style="0" customWidth="1"/>
    <col min="10" max="10" width="17.8515625" style="0" customWidth="1"/>
    <col min="11" max="11" width="18.28125" style="0" customWidth="1"/>
    <col min="12" max="12" width="21.574218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12.75">
      <c r="A2" s="2" t="s">
        <v>12</v>
      </c>
      <c r="B2" s="3" t="s">
        <v>13</v>
      </c>
      <c r="C2" s="4">
        <v>601890</v>
      </c>
      <c r="D2" s="5" t="s">
        <v>14</v>
      </c>
      <c r="E2" s="3">
        <v>1</v>
      </c>
      <c r="F2" s="6">
        <v>112</v>
      </c>
      <c r="G2" s="3">
        <v>9</v>
      </c>
      <c r="H2" s="7">
        <v>63000</v>
      </c>
      <c r="I2" s="7">
        <v>2103000</v>
      </c>
      <c r="J2" s="7">
        <v>523000</v>
      </c>
      <c r="K2" s="7">
        <f>M2*J2</f>
        <v>235350</v>
      </c>
      <c r="L2" s="7">
        <f>J2-K2</f>
        <v>287650</v>
      </c>
      <c r="M2" s="8">
        <v>0.45</v>
      </c>
      <c r="N2" s="9">
        <f>L2/(H2+I2+K2)</f>
        <v>0.11978678659920461</v>
      </c>
    </row>
    <row r="3" spans="1:14" ht="12.75">
      <c r="A3" s="2" t="s">
        <v>12</v>
      </c>
      <c r="B3" s="3" t="s">
        <v>15</v>
      </c>
      <c r="C3" s="4">
        <v>604380</v>
      </c>
      <c r="D3" s="5" t="s">
        <v>16</v>
      </c>
      <c r="E3" s="3">
        <v>4</v>
      </c>
      <c r="F3" s="6">
        <v>1586</v>
      </c>
      <c r="G3" s="3">
        <v>73</v>
      </c>
      <c r="H3" s="7">
        <v>3866000</v>
      </c>
      <c r="I3" s="7">
        <v>15376000</v>
      </c>
      <c r="J3" s="7">
        <v>12430000</v>
      </c>
      <c r="K3" s="7">
        <f>M3*J3</f>
        <v>5593500</v>
      </c>
      <c r="L3" s="7">
        <f>J3-K3</f>
        <v>6836500</v>
      </c>
      <c r="M3" s="8">
        <v>0.45</v>
      </c>
      <c r="N3" s="9">
        <f>L3/(H3+I3+K3)</f>
        <v>0.2752712850556663</v>
      </c>
    </row>
    <row r="4" spans="1:14" ht="12.75">
      <c r="A4" s="2" t="s">
        <v>12</v>
      </c>
      <c r="B4" s="3" t="s">
        <v>17</v>
      </c>
      <c r="C4" s="4">
        <v>604650</v>
      </c>
      <c r="D4" s="5" t="s">
        <v>18</v>
      </c>
      <c r="E4" s="3">
        <v>2</v>
      </c>
      <c r="F4" s="6">
        <v>951</v>
      </c>
      <c r="G4" s="3">
        <v>42</v>
      </c>
      <c r="H4" s="7">
        <v>592000</v>
      </c>
      <c r="I4" s="7">
        <v>6499000</v>
      </c>
      <c r="J4" s="7">
        <v>4409000</v>
      </c>
      <c r="K4" s="7">
        <f>M4*J4</f>
        <v>1984050</v>
      </c>
      <c r="L4" s="7">
        <f>J4-K4</f>
        <v>2424950</v>
      </c>
      <c r="M4" s="8">
        <v>0.45</v>
      </c>
      <c r="N4" s="9">
        <f>L4/(H4+I4+K4)</f>
        <v>0.26721064897714064</v>
      </c>
    </row>
    <row r="5" spans="1:14" ht="12.75">
      <c r="A5" s="2" t="s">
        <v>12</v>
      </c>
      <c r="B5" s="3" t="s">
        <v>19</v>
      </c>
      <c r="C5" s="4">
        <v>602510</v>
      </c>
      <c r="D5" s="5" t="s">
        <v>20</v>
      </c>
      <c r="E5" s="3">
        <v>1</v>
      </c>
      <c r="F5" s="6">
        <v>128</v>
      </c>
      <c r="G5" s="3">
        <v>37</v>
      </c>
      <c r="H5" s="7">
        <v>164000</v>
      </c>
      <c r="I5" s="7">
        <v>754000</v>
      </c>
      <c r="J5" s="7">
        <v>1223000</v>
      </c>
      <c r="K5" s="7">
        <f>M5*J5</f>
        <v>550350</v>
      </c>
      <c r="L5" s="7">
        <f>J5-K5</f>
        <v>672650</v>
      </c>
      <c r="M5" s="8">
        <v>0.45</v>
      </c>
      <c r="N5" s="9">
        <f>L5/(H5+I5+K5)</f>
        <v>0.4580992270235298</v>
      </c>
    </row>
    <row r="6" spans="1:14" ht="12.75">
      <c r="A6" s="2" t="s">
        <v>12</v>
      </c>
      <c r="B6" s="3" t="s">
        <v>21</v>
      </c>
      <c r="C6" s="4">
        <v>608700</v>
      </c>
      <c r="D6" s="5" t="s">
        <v>22</v>
      </c>
      <c r="E6" s="3">
        <v>2</v>
      </c>
      <c r="F6" s="6">
        <v>207</v>
      </c>
      <c r="G6" s="3">
        <v>10</v>
      </c>
      <c r="H6" s="7">
        <v>411000</v>
      </c>
      <c r="I6" s="7">
        <v>1363000</v>
      </c>
      <c r="J6" s="7">
        <v>2887000</v>
      </c>
      <c r="K6" s="7">
        <f>M6*J6</f>
        <v>1299150</v>
      </c>
      <c r="L6" s="7">
        <f>J6-K6</f>
        <v>1587850</v>
      </c>
      <c r="M6" s="8">
        <v>0.45</v>
      </c>
      <c r="N6" s="9">
        <f>L6/(H6+I6+K6)</f>
        <v>0.5166848347786474</v>
      </c>
    </row>
    <row r="7" spans="1:14" ht="12.75">
      <c r="A7" s="2" t="s">
        <v>12</v>
      </c>
      <c r="B7" s="3" t="s">
        <v>23</v>
      </c>
      <c r="C7" s="4">
        <v>608970</v>
      </c>
      <c r="D7" s="5" t="s">
        <v>24</v>
      </c>
      <c r="E7" s="3">
        <v>6</v>
      </c>
      <c r="F7" s="6">
        <v>1318</v>
      </c>
      <c r="G7" s="3">
        <v>67</v>
      </c>
      <c r="H7" s="7">
        <v>2209000</v>
      </c>
      <c r="I7" s="7">
        <v>14520000</v>
      </c>
      <c r="J7" s="7">
        <v>5695000</v>
      </c>
      <c r="K7" s="7">
        <f>M7*J7</f>
        <v>2562750</v>
      </c>
      <c r="L7" s="7">
        <f>J7-K7</f>
        <v>3132250</v>
      </c>
      <c r="M7" s="8">
        <v>0.45</v>
      </c>
      <c r="N7" s="9">
        <f>L7/(H7+I7+K7)</f>
        <v>0.16236214962354376</v>
      </c>
    </row>
    <row r="8" spans="1:14" ht="12.75">
      <c r="A8" s="2" t="s">
        <v>12</v>
      </c>
      <c r="B8" s="3" t="s">
        <v>25</v>
      </c>
      <c r="C8" s="4">
        <v>609940</v>
      </c>
      <c r="D8" s="5" t="s">
        <v>26</v>
      </c>
      <c r="E8" s="3">
        <v>13</v>
      </c>
      <c r="F8" s="6">
        <v>6010</v>
      </c>
      <c r="G8" s="3">
        <v>271</v>
      </c>
      <c r="H8" s="7">
        <v>7038000</v>
      </c>
      <c r="I8" s="7">
        <v>50705000</v>
      </c>
      <c r="J8" s="7">
        <v>32493000</v>
      </c>
      <c r="K8" s="7">
        <f>M8*J8</f>
        <v>14621850</v>
      </c>
      <c r="L8" s="7">
        <f>J8-K8</f>
        <v>17871150</v>
      </c>
      <c r="M8" s="8">
        <v>0.45</v>
      </c>
      <c r="N8" s="9">
        <f>L8/(H8+I8+K8)</f>
        <v>0.24695898630343321</v>
      </c>
    </row>
    <row r="9" spans="1:14" ht="12.75">
      <c r="A9" s="2" t="s">
        <v>12</v>
      </c>
      <c r="B9" s="3" t="s">
        <v>27</v>
      </c>
      <c r="C9" s="4">
        <v>602269</v>
      </c>
      <c r="D9" s="5" t="s">
        <v>28</v>
      </c>
      <c r="E9" s="3">
        <v>1</v>
      </c>
      <c r="F9" s="6">
        <v>439</v>
      </c>
      <c r="G9" s="3">
        <v>29</v>
      </c>
      <c r="H9" s="7">
        <v>226000</v>
      </c>
      <c r="I9" s="7">
        <v>2482000</v>
      </c>
      <c r="J9" s="7">
        <v>2554000</v>
      </c>
      <c r="K9" s="7">
        <f>M9*J9</f>
        <v>1149300</v>
      </c>
      <c r="L9" s="7">
        <f>J9-K9</f>
        <v>1404700</v>
      </c>
      <c r="M9" s="8">
        <v>0.45</v>
      </c>
      <c r="N9" s="9">
        <f>L9/(H9+I9+K9)</f>
        <v>0.36416664506260854</v>
      </c>
    </row>
    <row r="10" spans="1:14" ht="12.75">
      <c r="A10" s="2" t="s">
        <v>12</v>
      </c>
      <c r="B10" s="3" t="s">
        <v>29</v>
      </c>
      <c r="C10" s="4">
        <v>611610</v>
      </c>
      <c r="D10" s="5" t="s">
        <v>30</v>
      </c>
      <c r="E10" s="3">
        <v>2</v>
      </c>
      <c r="F10" s="6">
        <v>147</v>
      </c>
      <c r="G10" s="3">
        <v>6</v>
      </c>
      <c r="H10" s="7">
        <v>133000</v>
      </c>
      <c r="I10" s="7">
        <v>354000</v>
      </c>
      <c r="J10" s="7">
        <v>1632000</v>
      </c>
      <c r="K10" s="7">
        <f>M10*J10</f>
        <v>734400</v>
      </c>
      <c r="L10" s="7">
        <f>J10-K10</f>
        <v>897600</v>
      </c>
      <c r="M10" s="8">
        <v>0.45</v>
      </c>
      <c r="N10" s="9">
        <f>L10/(H10+I10+K10)</f>
        <v>0.7348943834943508</v>
      </c>
    </row>
    <row r="11" spans="1:14" ht="12.75">
      <c r="A11" s="2" t="s">
        <v>12</v>
      </c>
      <c r="B11" s="3" t="s">
        <v>31</v>
      </c>
      <c r="C11" s="4">
        <v>614010</v>
      </c>
      <c r="D11" s="5" t="s">
        <v>32</v>
      </c>
      <c r="E11" s="3">
        <v>2</v>
      </c>
      <c r="F11" s="6">
        <v>224</v>
      </c>
      <c r="G11" s="3">
        <v>13</v>
      </c>
      <c r="H11" s="7">
        <v>343000</v>
      </c>
      <c r="I11" s="7">
        <v>4158000</v>
      </c>
      <c r="J11" s="7">
        <v>1249000</v>
      </c>
      <c r="K11" s="7">
        <f>M11*J11</f>
        <v>562050</v>
      </c>
      <c r="L11" s="7">
        <f>J11-K11</f>
        <v>686950</v>
      </c>
      <c r="M11" s="8">
        <v>0.45</v>
      </c>
      <c r="N11" s="9">
        <f>L11/(H11+I11+K11)</f>
        <v>0.13567908671650486</v>
      </c>
    </row>
    <row r="12" spans="1:14" ht="12.75">
      <c r="A12" s="2" t="s">
        <v>12</v>
      </c>
      <c r="B12" s="3" t="s">
        <v>33</v>
      </c>
      <c r="C12" s="4">
        <v>614130</v>
      </c>
      <c r="D12" s="5" t="s">
        <v>34</v>
      </c>
      <c r="E12" s="3">
        <v>1</v>
      </c>
      <c r="F12" s="6">
        <v>14</v>
      </c>
      <c r="G12" s="3">
        <v>2</v>
      </c>
      <c r="H12" s="7">
        <v>82000</v>
      </c>
      <c r="I12" s="7">
        <v>525000</v>
      </c>
      <c r="J12" s="7">
        <v>119000</v>
      </c>
      <c r="K12" s="7">
        <f>M12*J12</f>
        <v>53550</v>
      </c>
      <c r="L12" s="7">
        <f>J12-K12</f>
        <v>65450</v>
      </c>
      <c r="M12" s="8">
        <v>0.45</v>
      </c>
      <c r="N12" s="9">
        <f>L12/(H12+I12+K12)</f>
        <v>0.09908409658617819</v>
      </c>
    </row>
    <row r="13" spans="1:14" ht="12.75">
      <c r="A13" s="2" t="s">
        <v>12</v>
      </c>
      <c r="B13" s="3" t="s">
        <v>35</v>
      </c>
      <c r="C13" s="4">
        <v>615150</v>
      </c>
      <c r="D13" s="5" t="s">
        <v>36</v>
      </c>
      <c r="E13" s="3">
        <v>3</v>
      </c>
      <c r="F13" s="6">
        <v>211</v>
      </c>
      <c r="G13" s="3">
        <v>17</v>
      </c>
      <c r="H13" s="7">
        <v>323000</v>
      </c>
      <c r="I13" s="7">
        <v>4214000</v>
      </c>
      <c r="J13" s="7">
        <v>1090000</v>
      </c>
      <c r="K13" s="7">
        <f>M13*J13</f>
        <v>490500</v>
      </c>
      <c r="L13" s="7">
        <f>J13-K13</f>
        <v>599500</v>
      </c>
      <c r="M13" s="8">
        <v>0.45</v>
      </c>
      <c r="N13" s="9">
        <f>L13/(H13+I13+K13)</f>
        <v>0.11924415713575336</v>
      </c>
    </row>
    <row r="14" spans="1:14" ht="12.75">
      <c r="A14" s="2" t="s">
        <v>12</v>
      </c>
      <c r="B14" s="3" t="s">
        <v>37</v>
      </c>
      <c r="C14" s="4">
        <v>615840</v>
      </c>
      <c r="D14" s="5" t="s">
        <v>38</v>
      </c>
      <c r="E14" s="3">
        <v>4</v>
      </c>
      <c r="F14" s="6">
        <v>768</v>
      </c>
      <c r="G14" s="3">
        <v>44</v>
      </c>
      <c r="H14" s="7">
        <v>451000</v>
      </c>
      <c r="I14" s="7">
        <v>4039000</v>
      </c>
      <c r="J14" s="7">
        <v>6910000</v>
      </c>
      <c r="K14" s="7">
        <f>M14*J14</f>
        <v>3109500</v>
      </c>
      <c r="L14" s="7">
        <f>J14-K14</f>
        <v>3800500</v>
      </c>
      <c r="M14" s="8">
        <v>0.45</v>
      </c>
      <c r="N14" s="9">
        <f>L14/(H14+I14+K14)</f>
        <v>0.5000986907033358</v>
      </c>
    </row>
    <row r="15" spans="1:14" ht="12.75">
      <c r="A15" s="2" t="s">
        <v>12</v>
      </c>
      <c r="B15" s="3" t="s">
        <v>39</v>
      </c>
      <c r="C15" s="4">
        <v>616320</v>
      </c>
      <c r="D15" s="5" t="s">
        <v>40</v>
      </c>
      <c r="E15" s="3">
        <v>2</v>
      </c>
      <c r="F15" s="6">
        <v>232</v>
      </c>
      <c r="G15" s="3">
        <v>12</v>
      </c>
      <c r="H15" s="7">
        <v>823000</v>
      </c>
      <c r="I15" s="7">
        <v>3112000</v>
      </c>
      <c r="J15" s="7">
        <v>2901000</v>
      </c>
      <c r="K15" s="7">
        <f>M15*J15</f>
        <v>1305450</v>
      </c>
      <c r="L15" s="7">
        <f>J15-K15</f>
        <v>1595550</v>
      </c>
      <c r="M15" s="8">
        <v>0.45</v>
      </c>
      <c r="N15" s="9">
        <f>L15/(H15+I15+K15)</f>
        <v>0.3044681277371218</v>
      </c>
    </row>
    <row r="16" spans="1:14" ht="12.75">
      <c r="A16" s="2" t="s">
        <v>12</v>
      </c>
      <c r="B16" s="3" t="s">
        <v>41</v>
      </c>
      <c r="C16" s="4">
        <v>616620</v>
      </c>
      <c r="D16" s="5" t="s">
        <v>42</v>
      </c>
      <c r="E16" s="3">
        <v>2</v>
      </c>
      <c r="F16" s="6">
        <v>195</v>
      </c>
      <c r="G16" s="3">
        <v>11</v>
      </c>
      <c r="H16" s="7">
        <v>342000</v>
      </c>
      <c r="I16" s="7">
        <v>3289000</v>
      </c>
      <c r="J16" s="7">
        <v>3584000</v>
      </c>
      <c r="K16" s="7">
        <f>M16*J16</f>
        <v>1612800</v>
      </c>
      <c r="L16" s="7">
        <f>J16-K16</f>
        <v>1971200</v>
      </c>
      <c r="M16" s="8">
        <v>0.45</v>
      </c>
      <c r="N16" s="9">
        <f>L16/(H16+I16+K16)</f>
        <v>0.375910599183798</v>
      </c>
    </row>
    <row r="17" spans="1:14" ht="12.75">
      <c r="A17" s="2" t="s">
        <v>12</v>
      </c>
      <c r="B17" s="3" t="s">
        <v>43</v>
      </c>
      <c r="C17" s="4">
        <v>600044</v>
      </c>
      <c r="D17" s="5" t="s">
        <v>44</v>
      </c>
      <c r="E17" s="3">
        <v>4</v>
      </c>
      <c r="F17" s="6">
        <v>1240</v>
      </c>
      <c r="G17" s="3">
        <v>78</v>
      </c>
      <c r="H17" s="7">
        <v>2460000</v>
      </c>
      <c r="I17" s="7">
        <v>32017000</v>
      </c>
      <c r="J17" s="7">
        <v>4806000</v>
      </c>
      <c r="K17" s="7">
        <f>M17*J17</f>
        <v>2162700</v>
      </c>
      <c r="L17" s="7">
        <f>J17-K17</f>
        <v>2643300</v>
      </c>
      <c r="M17" s="8">
        <v>0.45</v>
      </c>
      <c r="N17" s="9">
        <f>L17/(H17+I17+K17)</f>
        <v>0.07214305793988487</v>
      </c>
    </row>
    <row r="18" spans="1:14" ht="12.75">
      <c r="A18" s="2" t="s">
        <v>12</v>
      </c>
      <c r="B18" s="3" t="s">
        <v>45</v>
      </c>
      <c r="C18" s="4">
        <v>602512</v>
      </c>
      <c r="D18" s="5" t="s">
        <v>46</v>
      </c>
      <c r="E18" s="3">
        <v>1</v>
      </c>
      <c r="F18" s="6">
        <v>528</v>
      </c>
      <c r="G18" s="3">
        <v>22</v>
      </c>
      <c r="H18" s="7">
        <v>30000</v>
      </c>
      <c r="I18" s="7">
        <v>510000</v>
      </c>
      <c r="J18" s="7">
        <v>853000</v>
      </c>
      <c r="K18" s="7">
        <f>M18*J18</f>
        <v>383850</v>
      </c>
      <c r="L18" s="7">
        <f>J18-K18</f>
        <v>469150</v>
      </c>
      <c r="M18" s="8">
        <v>0.45</v>
      </c>
      <c r="N18" s="9">
        <f>L18/(H18+I18+K18)</f>
        <v>0.5078205336364129</v>
      </c>
    </row>
    <row r="19" spans="1:14" ht="12.75">
      <c r="A19" s="2" t="s">
        <v>12</v>
      </c>
      <c r="B19" s="3" t="s">
        <v>47</v>
      </c>
      <c r="C19" s="4">
        <v>617580</v>
      </c>
      <c r="D19" s="5" t="s">
        <v>48</v>
      </c>
      <c r="E19" s="3">
        <v>1</v>
      </c>
      <c r="F19" s="6">
        <v>56</v>
      </c>
      <c r="G19" s="3">
        <v>5</v>
      </c>
      <c r="H19" s="7">
        <v>192000</v>
      </c>
      <c r="I19" s="7">
        <v>2004000</v>
      </c>
      <c r="J19" s="7">
        <v>274000</v>
      </c>
      <c r="K19" s="7">
        <f>M19*J19</f>
        <v>123300</v>
      </c>
      <c r="L19" s="7">
        <f>J19-K19</f>
        <v>150700</v>
      </c>
      <c r="M19" s="8">
        <v>0.45</v>
      </c>
      <c r="N19" s="9">
        <f>L19/(H19+I19+K19)</f>
        <v>0.06497650153063424</v>
      </c>
    </row>
    <row r="20" spans="1:14" ht="12.75">
      <c r="A20" s="2" t="s">
        <v>12</v>
      </c>
      <c r="B20" s="3" t="s">
        <v>49</v>
      </c>
      <c r="C20" s="4">
        <v>632340</v>
      </c>
      <c r="D20" s="5" t="s">
        <v>50</v>
      </c>
      <c r="E20" s="3">
        <v>1</v>
      </c>
      <c r="F20" s="6">
        <v>8</v>
      </c>
      <c r="G20" s="3">
        <v>1</v>
      </c>
      <c r="H20" s="7">
        <v>147000</v>
      </c>
      <c r="I20" s="7">
        <v>240000</v>
      </c>
      <c r="J20" s="7">
        <v>111000</v>
      </c>
      <c r="K20" s="7">
        <f>M20*J20</f>
        <v>49950</v>
      </c>
      <c r="L20" s="7">
        <f>J20-K20</f>
        <v>61050</v>
      </c>
      <c r="M20" s="8">
        <v>0.45</v>
      </c>
      <c r="N20" s="9">
        <f>L20/(H20+I20+K20)</f>
        <v>0.13971850326124272</v>
      </c>
    </row>
    <row r="21" spans="1:14" ht="12.75">
      <c r="A21" s="2" t="s">
        <v>12</v>
      </c>
      <c r="B21" s="3" t="s">
        <v>51</v>
      </c>
      <c r="C21" s="4">
        <v>619410</v>
      </c>
      <c r="D21" s="5" t="s">
        <v>52</v>
      </c>
      <c r="E21" s="3">
        <v>1</v>
      </c>
      <c r="F21" s="6">
        <v>113</v>
      </c>
      <c r="G21" s="3">
        <v>7</v>
      </c>
      <c r="H21" s="7">
        <v>71000</v>
      </c>
      <c r="I21" s="7">
        <v>2756000</v>
      </c>
      <c r="J21" s="7">
        <v>398000</v>
      </c>
      <c r="K21" s="7">
        <f>M21*J21</f>
        <v>179100</v>
      </c>
      <c r="L21" s="7">
        <f>J21-K21</f>
        <v>218900</v>
      </c>
      <c r="M21" s="8">
        <v>0.45</v>
      </c>
      <c r="N21" s="9">
        <f>L21/(H21+I21+K21)</f>
        <v>0.07281860217557633</v>
      </c>
    </row>
    <row r="22" spans="1:14" ht="12.75">
      <c r="A22" s="2" t="s">
        <v>12</v>
      </c>
      <c r="B22" s="3" t="s">
        <v>53</v>
      </c>
      <c r="C22" s="4">
        <v>601712</v>
      </c>
      <c r="D22" s="5" t="s">
        <v>54</v>
      </c>
      <c r="E22" s="3">
        <v>1</v>
      </c>
      <c r="F22" s="6">
        <v>108</v>
      </c>
      <c r="G22" s="3">
        <v>7</v>
      </c>
      <c r="H22" s="7">
        <v>214000</v>
      </c>
      <c r="I22" s="7">
        <v>682000</v>
      </c>
      <c r="J22" s="7">
        <v>727000</v>
      </c>
      <c r="K22" s="7">
        <f>M22*J22</f>
        <v>327150</v>
      </c>
      <c r="L22" s="7">
        <f>J22-K22</f>
        <v>399850</v>
      </c>
      <c r="M22" s="8">
        <v>0.45</v>
      </c>
      <c r="N22" s="9">
        <f>L22/(H22+I22+K22)</f>
        <v>0.3269018517761517</v>
      </c>
    </row>
    <row r="23" spans="1:14" ht="12.75">
      <c r="A23" s="2" t="s">
        <v>12</v>
      </c>
      <c r="B23" s="3" t="s">
        <v>55</v>
      </c>
      <c r="C23" s="4">
        <v>621540</v>
      </c>
      <c r="D23" s="5" t="s">
        <v>56</v>
      </c>
      <c r="E23" s="3">
        <v>3</v>
      </c>
      <c r="F23" s="6">
        <v>217</v>
      </c>
      <c r="G23" s="3">
        <v>11</v>
      </c>
      <c r="H23" s="7">
        <v>104000</v>
      </c>
      <c r="I23" s="7">
        <v>2698000</v>
      </c>
      <c r="J23" s="7">
        <v>3587000</v>
      </c>
      <c r="K23" s="7">
        <f>M23*J23</f>
        <v>1614150</v>
      </c>
      <c r="L23" s="7">
        <f>J23-K23</f>
        <v>1972850</v>
      </c>
      <c r="M23" s="8">
        <v>0.45</v>
      </c>
      <c r="N23" s="9">
        <f>L23/(H23+I23+K23)</f>
        <v>0.4467352784665376</v>
      </c>
    </row>
    <row r="24" spans="1:14" ht="12.75">
      <c r="A24" s="2" t="s">
        <v>12</v>
      </c>
      <c r="B24" s="3" t="s">
        <v>57</v>
      </c>
      <c r="C24" s="4">
        <v>602161</v>
      </c>
      <c r="D24" s="5" t="s">
        <v>58</v>
      </c>
      <c r="E24" s="3">
        <v>1</v>
      </c>
      <c r="F24" s="6">
        <v>252</v>
      </c>
      <c r="G24" s="3">
        <v>14</v>
      </c>
      <c r="H24" s="7">
        <v>185000</v>
      </c>
      <c r="I24" s="7">
        <v>1673000</v>
      </c>
      <c r="J24" s="7">
        <v>1100000</v>
      </c>
      <c r="K24" s="7">
        <f>M24*J24</f>
        <v>495000</v>
      </c>
      <c r="L24" s="7">
        <f>J24-K24</f>
        <v>605000</v>
      </c>
      <c r="M24" s="8">
        <v>0.45</v>
      </c>
      <c r="N24" s="9">
        <f>L24/(H24+I24+K24)</f>
        <v>0.2571185720356991</v>
      </c>
    </row>
    <row r="25" spans="1:14" ht="12.75">
      <c r="A25" s="2" t="s">
        <v>12</v>
      </c>
      <c r="B25" s="3" t="s">
        <v>59</v>
      </c>
      <c r="C25" s="4">
        <v>624000</v>
      </c>
      <c r="D25" s="5" t="s">
        <v>60</v>
      </c>
      <c r="E25" s="3">
        <v>4</v>
      </c>
      <c r="F25" s="6">
        <v>1305</v>
      </c>
      <c r="G25" s="3">
        <v>66</v>
      </c>
      <c r="H25" s="7">
        <v>1882000</v>
      </c>
      <c r="I25" s="7">
        <v>10175000</v>
      </c>
      <c r="J25" s="7">
        <v>9575000</v>
      </c>
      <c r="K25" s="7">
        <f>M25*J25</f>
        <v>4308750</v>
      </c>
      <c r="L25" s="7">
        <f>J25-K25</f>
        <v>5266250</v>
      </c>
      <c r="M25" s="8">
        <v>0.45</v>
      </c>
      <c r="N25" s="9">
        <f>L25/(H25+I25+K25)</f>
        <v>0.3217848250156577</v>
      </c>
    </row>
    <row r="26" spans="1:14" ht="12.75">
      <c r="A26" s="2" t="s">
        <v>12</v>
      </c>
      <c r="B26" s="3" t="s">
        <v>61</v>
      </c>
      <c r="C26" s="4">
        <v>625410</v>
      </c>
      <c r="D26" s="5" t="s">
        <v>62</v>
      </c>
      <c r="E26" s="3">
        <v>1</v>
      </c>
      <c r="F26" s="6">
        <v>59</v>
      </c>
      <c r="G26" s="3">
        <v>5</v>
      </c>
      <c r="H26" s="7">
        <v>111000</v>
      </c>
      <c r="I26" s="7">
        <v>1673000</v>
      </c>
      <c r="J26" s="7">
        <v>340000</v>
      </c>
      <c r="K26" s="7">
        <f>M26*J26</f>
        <v>153000</v>
      </c>
      <c r="L26" s="7">
        <f>J26-K26</f>
        <v>187000</v>
      </c>
      <c r="M26" s="8">
        <v>0.45</v>
      </c>
      <c r="N26" s="9">
        <f>L26/(H26+I26+K26)</f>
        <v>0.09654104284976768</v>
      </c>
    </row>
    <row r="27" spans="1:14" ht="12.75">
      <c r="A27" s="2" t="s">
        <v>12</v>
      </c>
      <c r="B27" s="3" t="s">
        <v>63</v>
      </c>
      <c r="C27" s="4">
        <v>625650</v>
      </c>
      <c r="D27" s="5" t="s">
        <v>64</v>
      </c>
      <c r="E27" s="3">
        <v>1</v>
      </c>
      <c r="F27" s="6">
        <v>21</v>
      </c>
      <c r="G27" s="3">
        <v>3</v>
      </c>
      <c r="H27" s="7">
        <v>123000</v>
      </c>
      <c r="I27" s="7">
        <v>627000</v>
      </c>
      <c r="J27" s="7">
        <v>144000</v>
      </c>
      <c r="K27" s="7">
        <f>M27*J27</f>
        <v>64800</v>
      </c>
      <c r="L27" s="7">
        <f>J27-K27</f>
        <v>79200</v>
      </c>
      <c r="M27" s="8">
        <v>0.45</v>
      </c>
      <c r="N27" s="9">
        <f>L27/(H27+I27+K27)</f>
        <v>0.09720176730486009</v>
      </c>
    </row>
    <row r="28" spans="1:14" ht="12.75">
      <c r="A28" s="2" t="s">
        <v>12</v>
      </c>
      <c r="B28" s="3" t="s">
        <v>65</v>
      </c>
      <c r="C28" s="4">
        <v>601685</v>
      </c>
      <c r="D28" s="5" t="s">
        <v>66</v>
      </c>
      <c r="E28" s="3">
        <v>1</v>
      </c>
      <c r="F28" s="6">
        <v>303</v>
      </c>
      <c r="G28" s="3">
        <v>12</v>
      </c>
      <c r="H28" s="7">
        <v>0</v>
      </c>
      <c r="I28" s="7">
        <v>0</v>
      </c>
      <c r="J28" s="7">
        <v>0</v>
      </c>
      <c r="K28" s="7">
        <f>M28*J28</f>
        <v>0</v>
      </c>
      <c r="L28" s="7">
        <f>J28-K28</f>
        <v>0</v>
      </c>
      <c r="M28" s="8">
        <v>0.45</v>
      </c>
      <c r="N28" s="9" t="s">
        <v>67</v>
      </c>
    </row>
    <row r="29" spans="1:14" ht="12.75">
      <c r="A29" s="2" t="s">
        <v>12</v>
      </c>
      <c r="B29" s="3" t="s">
        <v>68</v>
      </c>
      <c r="C29" s="4">
        <v>602006</v>
      </c>
      <c r="D29" s="5" t="s">
        <v>69</v>
      </c>
      <c r="E29" s="3">
        <v>1</v>
      </c>
      <c r="F29" s="6">
        <v>124</v>
      </c>
      <c r="G29" s="3">
        <v>8</v>
      </c>
      <c r="H29" s="7">
        <v>0</v>
      </c>
      <c r="I29" s="7">
        <v>0</v>
      </c>
      <c r="J29" s="7">
        <v>0</v>
      </c>
      <c r="K29" s="7">
        <f>M29*J29</f>
        <v>0</v>
      </c>
      <c r="L29" s="7">
        <f>J29-K29</f>
        <v>0</v>
      </c>
      <c r="M29" s="8">
        <v>0.45</v>
      </c>
      <c r="N29" s="9" t="s">
        <v>67</v>
      </c>
    </row>
    <row r="30" spans="1:14" ht="12.75">
      <c r="A30" s="2" t="s">
        <v>12</v>
      </c>
      <c r="B30" s="3" t="s">
        <v>70</v>
      </c>
      <c r="C30" s="4">
        <v>627840</v>
      </c>
      <c r="D30" s="5" t="s">
        <v>71</v>
      </c>
      <c r="E30" s="3">
        <v>2</v>
      </c>
      <c r="F30" s="6">
        <v>823</v>
      </c>
      <c r="G30" s="3">
        <v>38</v>
      </c>
      <c r="H30" s="7">
        <v>643000</v>
      </c>
      <c r="I30" s="7">
        <v>4352000</v>
      </c>
      <c r="J30" s="7">
        <v>9133000</v>
      </c>
      <c r="K30" s="7">
        <f>M30*J30</f>
        <v>4109850</v>
      </c>
      <c r="L30" s="7">
        <f>J30-K30</f>
        <v>5023150</v>
      </c>
      <c r="M30" s="8">
        <v>0.45</v>
      </c>
      <c r="N30" s="9">
        <f>L30/(H30+I30+K30)</f>
        <v>0.5517004673333443</v>
      </c>
    </row>
    <row r="31" spans="1:14" ht="12.75">
      <c r="A31" s="2" t="s">
        <v>12</v>
      </c>
      <c r="B31" s="3" t="s">
        <v>72</v>
      </c>
      <c r="C31" s="4">
        <v>628320</v>
      </c>
      <c r="D31" s="5" t="s">
        <v>73</v>
      </c>
      <c r="E31" s="3">
        <v>5</v>
      </c>
      <c r="F31" s="6">
        <v>1836</v>
      </c>
      <c r="G31" s="3">
        <v>77</v>
      </c>
      <c r="H31" s="7">
        <v>2760000</v>
      </c>
      <c r="I31" s="7">
        <v>15535000</v>
      </c>
      <c r="J31" s="7">
        <v>12984000</v>
      </c>
      <c r="K31" s="7">
        <f>M31*J31</f>
        <v>5842800</v>
      </c>
      <c r="L31" s="7">
        <f>J31-K31</f>
        <v>7141200</v>
      </c>
      <c r="M31" s="8">
        <v>0.45</v>
      </c>
      <c r="N31" s="9">
        <f>L31/(H31+I31+K31)</f>
        <v>0.29585132033573897</v>
      </c>
    </row>
    <row r="32" spans="1:14" ht="12.75">
      <c r="A32" s="2" t="s">
        <v>12</v>
      </c>
      <c r="B32" s="3" t="s">
        <v>74</v>
      </c>
      <c r="C32" s="4">
        <v>601924</v>
      </c>
      <c r="D32" s="5" t="s">
        <v>75</v>
      </c>
      <c r="E32" s="3">
        <v>1</v>
      </c>
      <c r="F32" s="6">
        <v>310</v>
      </c>
      <c r="G32" s="3">
        <v>13</v>
      </c>
      <c r="H32" s="7">
        <v>0</v>
      </c>
      <c r="I32" s="7">
        <v>0</v>
      </c>
      <c r="J32" s="7">
        <v>0</v>
      </c>
      <c r="K32" s="7">
        <f>M32*J32</f>
        <v>0</v>
      </c>
      <c r="L32" s="7">
        <f>J32-K32</f>
        <v>0</v>
      </c>
      <c r="M32" s="8">
        <v>0.45</v>
      </c>
      <c r="N32" s="9" t="s">
        <v>67</v>
      </c>
    </row>
    <row r="33" spans="1:14" ht="12.75">
      <c r="A33" s="2" t="s">
        <v>12</v>
      </c>
      <c r="B33" s="3" t="s">
        <v>76</v>
      </c>
      <c r="C33" s="4">
        <v>602088</v>
      </c>
      <c r="D33" s="5" t="s">
        <v>77</v>
      </c>
      <c r="E33" s="3">
        <v>1</v>
      </c>
      <c r="F33" s="6">
        <v>309</v>
      </c>
      <c r="G33" s="3">
        <v>17</v>
      </c>
      <c r="H33" s="7">
        <v>753000</v>
      </c>
      <c r="I33" s="7">
        <v>1921000</v>
      </c>
      <c r="J33" s="7">
        <v>2297000</v>
      </c>
      <c r="K33" s="7">
        <f>M33*J33</f>
        <v>1033650</v>
      </c>
      <c r="L33" s="7">
        <f>J33-K33</f>
        <v>1263350</v>
      </c>
      <c r="M33" s="8">
        <v>0.45</v>
      </c>
      <c r="N33" s="9">
        <f>L33/(H33+I33+K33)</f>
        <v>0.3407414399956846</v>
      </c>
    </row>
    <row r="34" spans="1:14" ht="12.75">
      <c r="A34" s="2" t="s">
        <v>12</v>
      </c>
      <c r="B34" s="3" t="s">
        <v>78</v>
      </c>
      <c r="C34" s="4">
        <v>630230</v>
      </c>
      <c r="D34" s="5" t="s">
        <v>79</v>
      </c>
      <c r="E34" s="3">
        <v>8</v>
      </c>
      <c r="F34" s="6">
        <v>2158</v>
      </c>
      <c r="G34" s="3">
        <v>100</v>
      </c>
      <c r="H34" s="7">
        <v>0</v>
      </c>
      <c r="I34" s="7">
        <v>0</v>
      </c>
      <c r="J34" s="7">
        <v>0</v>
      </c>
      <c r="K34" s="7">
        <f>M34*J34</f>
        <v>0</v>
      </c>
      <c r="L34" s="7">
        <f>J34-K34</f>
        <v>0</v>
      </c>
      <c r="M34" s="8">
        <v>0.45</v>
      </c>
      <c r="N34" s="9" t="s">
        <v>67</v>
      </c>
    </row>
    <row r="35" spans="1:14" ht="12.75">
      <c r="A35" s="2" t="s">
        <v>12</v>
      </c>
      <c r="B35" s="3" t="s">
        <v>80</v>
      </c>
      <c r="C35" s="4">
        <v>601328</v>
      </c>
      <c r="D35" s="5" t="s">
        <v>81</v>
      </c>
      <c r="E35" s="3">
        <v>0</v>
      </c>
      <c r="F35" s="6">
        <v>0</v>
      </c>
      <c r="G35" s="3">
        <v>0</v>
      </c>
      <c r="H35" s="7">
        <v>8832000</v>
      </c>
      <c r="I35" s="7">
        <v>63725000</v>
      </c>
      <c r="J35" s="7">
        <v>40526000</v>
      </c>
      <c r="K35" s="7">
        <f>M35*J35</f>
        <v>18236700</v>
      </c>
      <c r="L35" s="7">
        <f>J35-K35</f>
        <v>22289300</v>
      </c>
      <c r="M35" s="8">
        <v>0.45</v>
      </c>
      <c r="N35" s="9">
        <f>L35/(H35+I35+K35)</f>
        <v>0.24549390541414218</v>
      </c>
    </row>
    <row r="36" spans="1:14" ht="12.75">
      <c r="A36" s="2" t="s">
        <v>12</v>
      </c>
      <c r="B36" s="3" t="s">
        <v>82</v>
      </c>
      <c r="C36" s="4">
        <v>630250</v>
      </c>
      <c r="D36" s="5" t="s">
        <v>83</v>
      </c>
      <c r="E36" s="3">
        <v>10</v>
      </c>
      <c r="F36" s="6">
        <v>4926</v>
      </c>
      <c r="G36" s="3">
        <v>231</v>
      </c>
      <c r="H36" s="7">
        <v>0</v>
      </c>
      <c r="I36" s="7">
        <v>0</v>
      </c>
      <c r="J36" s="7">
        <v>0</v>
      </c>
      <c r="K36" s="7">
        <f>M36*J36</f>
        <v>0</v>
      </c>
      <c r="L36" s="7">
        <f>J36-K36</f>
        <v>0</v>
      </c>
      <c r="M36" s="8">
        <v>0.45</v>
      </c>
      <c r="N36" s="9" t="s">
        <v>67</v>
      </c>
    </row>
    <row r="37" spans="1:14" ht="12.75">
      <c r="A37" s="2" t="s">
        <v>12</v>
      </c>
      <c r="B37" s="3" t="s">
        <v>84</v>
      </c>
      <c r="C37" s="4">
        <v>601602</v>
      </c>
      <c r="D37" s="5" t="s">
        <v>85</v>
      </c>
      <c r="E37" s="3">
        <v>1</v>
      </c>
      <c r="F37" s="6">
        <v>216</v>
      </c>
      <c r="G37" s="3">
        <v>9</v>
      </c>
      <c r="H37" s="7">
        <v>159000</v>
      </c>
      <c r="I37" s="7">
        <v>991000</v>
      </c>
      <c r="J37" s="7">
        <v>978000</v>
      </c>
      <c r="K37" s="7">
        <f>M37*J37</f>
        <v>440100</v>
      </c>
      <c r="L37" s="7">
        <f>J37-K37</f>
        <v>537900</v>
      </c>
      <c r="M37" s="8">
        <v>0.45</v>
      </c>
      <c r="N37" s="9">
        <f>L37/(H37+I37+K37)</f>
        <v>0.3382806112823093</v>
      </c>
    </row>
    <row r="38" spans="1:14" ht="12.75">
      <c r="A38" s="2" t="s">
        <v>12</v>
      </c>
      <c r="B38" s="3" t="s">
        <v>86</v>
      </c>
      <c r="C38" s="4">
        <v>630450</v>
      </c>
      <c r="D38" s="5" t="s">
        <v>87</v>
      </c>
      <c r="E38" s="3">
        <v>1</v>
      </c>
      <c r="F38" s="6">
        <v>282</v>
      </c>
      <c r="G38" s="3">
        <v>11</v>
      </c>
      <c r="H38" s="7">
        <v>1479000</v>
      </c>
      <c r="I38" s="7">
        <v>9346000</v>
      </c>
      <c r="J38" s="7">
        <v>8914000</v>
      </c>
      <c r="K38" s="7">
        <f>M38*J38</f>
        <v>4011300</v>
      </c>
      <c r="L38" s="7">
        <f>J38-K38</f>
        <v>4902700</v>
      </c>
      <c r="M38" s="8">
        <v>0.45</v>
      </c>
      <c r="N38" s="9">
        <f>L38/(H38+I38+K38)</f>
        <v>0.33045301052149123</v>
      </c>
    </row>
    <row r="39" spans="1:14" ht="12.75">
      <c r="A39" s="2" t="s">
        <v>12</v>
      </c>
      <c r="B39" s="3" t="s">
        <v>88</v>
      </c>
      <c r="C39" s="4">
        <v>602330</v>
      </c>
      <c r="D39" s="5" t="s">
        <v>89</v>
      </c>
      <c r="E39" s="3">
        <v>1</v>
      </c>
      <c r="F39" s="6">
        <v>394</v>
      </c>
      <c r="G39" s="3">
        <v>24</v>
      </c>
      <c r="H39" s="7">
        <v>164000</v>
      </c>
      <c r="I39" s="7">
        <v>1222000</v>
      </c>
      <c r="J39" s="7">
        <v>3232000</v>
      </c>
      <c r="K39" s="7">
        <f>M39*J39</f>
        <v>1454400</v>
      </c>
      <c r="L39" s="7">
        <f>J39-K39</f>
        <v>1777600</v>
      </c>
      <c r="M39" s="8">
        <v>0.45</v>
      </c>
      <c r="N39" s="9">
        <f>L39/(H39+I39+K39)</f>
        <v>0.6258273482608083</v>
      </c>
    </row>
    <row r="40" spans="1:14" ht="12.75">
      <c r="A40" s="2" t="s">
        <v>12</v>
      </c>
      <c r="B40" s="3" t="s">
        <v>90</v>
      </c>
      <c r="C40" s="4">
        <v>601812</v>
      </c>
      <c r="D40" s="5" t="s">
        <v>91</v>
      </c>
      <c r="E40" s="3">
        <v>1</v>
      </c>
      <c r="F40" s="6">
        <v>67</v>
      </c>
      <c r="G40" s="3">
        <v>6</v>
      </c>
      <c r="H40" s="7">
        <v>109000</v>
      </c>
      <c r="I40" s="7">
        <v>984000</v>
      </c>
      <c r="J40" s="7">
        <v>327000</v>
      </c>
      <c r="K40" s="7">
        <f>M40*J40</f>
        <v>147150</v>
      </c>
      <c r="L40" s="7">
        <f>J40-K40</f>
        <v>179850</v>
      </c>
      <c r="M40" s="8">
        <v>0.45</v>
      </c>
      <c r="N40" s="9">
        <f>L40/(H40+I40+K40)</f>
        <v>0.14502277950247955</v>
      </c>
    </row>
    <row r="41" spans="1:14" ht="12.75">
      <c r="A41" s="2" t="s">
        <v>12</v>
      </c>
      <c r="B41" s="3" t="s">
        <v>92</v>
      </c>
      <c r="C41" s="4">
        <v>632640</v>
      </c>
      <c r="D41" s="5" t="s">
        <v>93</v>
      </c>
      <c r="E41" s="3">
        <v>9</v>
      </c>
      <c r="F41" s="6">
        <v>3072</v>
      </c>
      <c r="G41" s="3">
        <v>152</v>
      </c>
      <c r="H41" s="7">
        <v>4364000</v>
      </c>
      <c r="I41" s="7">
        <v>31102000</v>
      </c>
      <c r="J41" s="7">
        <v>22437000</v>
      </c>
      <c r="K41" s="7">
        <f>M41*J41</f>
        <v>10096650</v>
      </c>
      <c r="L41" s="7">
        <f>J41-K41</f>
        <v>12340350</v>
      </c>
      <c r="M41" s="8">
        <v>0.45</v>
      </c>
      <c r="N41" s="9">
        <f>L41/(H41+I41+K41)</f>
        <v>0.2708435527784271</v>
      </c>
    </row>
    <row r="42" spans="1:14" ht="12.75">
      <c r="A42" s="2" t="s">
        <v>12</v>
      </c>
      <c r="B42" s="3" t="s">
        <v>94</v>
      </c>
      <c r="C42" s="4">
        <v>602204</v>
      </c>
      <c r="D42" s="5" t="s">
        <v>95</v>
      </c>
      <c r="E42" s="3">
        <v>1</v>
      </c>
      <c r="F42" s="6">
        <v>137</v>
      </c>
      <c r="G42" s="3">
        <v>7</v>
      </c>
      <c r="H42" s="7">
        <v>96000</v>
      </c>
      <c r="I42" s="7">
        <v>1123000</v>
      </c>
      <c r="J42" s="7">
        <v>671000</v>
      </c>
      <c r="K42" s="7">
        <f>M42*J42</f>
        <v>301950</v>
      </c>
      <c r="L42" s="7">
        <f>J42-K42</f>
        <v>369050</v>
      </c>
      <c r="M42" s="8">
        <v>0.45</v>
      </c>
      <c r="N42" s="9">
        <f>L42/(H42+I42+K42)</f>
        <v>0.24264439988165293</v>
      </c>
    </row>
    <row r="43" spans="1:14" ht="12.75">
      <c r="A43" s="2" t="s">
        <v>12</v>
      </c>
      <c r="B43" s="3" t="s">
        <v>96</v>
      </c>
      <c r="C43" s="4">
        <v>633510</v>
      </c>
      <c r="D43" s="5" t="s">
        <v>97</v>
      </c>
      <c r="E43" s="3">
        <v>3</v>
      </c>
      <c r="F43" s="6">
        <v>1473</v>
      </c>
      <c r="G43" s="3">
        <v>67</v>
      </c>
      <c r="H43" s="7">
        <v>3804000</v>
      </c>
      <c r="I43" s="7">
        <v>20323000</v>
      </c>
      <c r="J43" s="7">
        <v>15274000</v>
      </c>
      <c r="K43" s="7">
        <f>M43*J43</f>
        <v>6873300</v>
      </c>
      <c r="L43" s="7">
        <f>J43-K43</f>
        <v>8400700</v>
      </c>
      <c r="M43" s="8">
        <v>0.45</v>
      </c>
      <c r="N43" s="9">
        <f>L43/(H43+I43+K43)</f>
        <v>0.2709877001190311</v>
      </c>
    </row>
    <row r="44" spans="1:14" ht="12.75">
      <c r="A44" s="2" t="s">
        <v>12</v>
      </c>
      <c r="B44" s="3" t="s">
        <v>98</v>
      </c>
      <c r="C44" s="4">
        <v>602334</v>
      </c>
      <c r="D44" s="5" t="s">
        <v>99</v>
      </c>
      <c r="E44" s="3">
        <v>1</v>
      </c>
      <c r="F44" s="6">
        <v>1293</v>
      </c>
      <c r="G44" s="3">
        <v>65</v>
      </c>
      <c r="H44" s="7">
        <v>2435000</v>
      </c>
      <c r="I44" s="7">
        <v>5154000</v>
      </c>
      <c r="J44" s="7">
        <v>17973000</v>
      </c>
      <c r="K44" s="7">
        <f>M44*J44</f>
        <v>8087850</v>
      </c>
      <c r="L44" s="7">
        <f>J44-K44</f>
        <v>9885150</v>
      </c>
      <c r="M44" s="8">
        <v>0.45</v>
      </c>
      <c r="N44" s="9">
        <f>L44/(H44+I44+K44)</f>
        <v>0.6305571591231657</v>
      </c>
    </row>
    <row r="45" spans="1:14" ht="12.75">
      <c r="A45" s="2" t="s">
        <v>12</v>
      </c>
      <c r="B45" s="3" t="s">
        <v>100</v>
      </c>
      <c r="C45" s="4">
        <v>601329</v>
      </c>
      <c r="D45" s="5" t="s">
        <v>101</v>
      </c>
      <c r="E45" s="3">
        <v>0</v>
      </c>
      <c r="F45" s="6">
        <v>0</v>
      </c>
      <c r="G45" s="3">
        <v>0</v>
      </c>
      <c r="H45" s="7">
        <v>31024000</v>
      </c>
      <c r="I45" s="7">
        <v>137003000</v>
      </c>
      <c r="J45" s="7">
        <v>77395000</v>
      </c>
      <c r="K45" s="7">
        <f>M45*J45</f>
        <v>34827750</v>
      </c>
      <c r="L45" s="7">
        <f>J45-K45</f>
        <v>42567250</v>
      </c>
      <c r="M45" s="8">
        <v>0.45</v>
      </c>
      <c r="N45" s="9">
        <f>L45/(H45+I45+K45)</f>
        <v>0.2098410315755485</v>
      </c>
    </row>
    <row r="46" spans="1:14" ht="12.75">
      <c r="A46" s="2" t="s">
        <v>12</v>
      </c>
      <c r="B46" s="3" t="s">
        <v>102</v>
      </c>
      <c r="C46" s="4">
        <v>635810</v>
      </c>
      <c r="D46" s="5" t="s">
        <v>103</v>
      </c>
      <c r="E46" s="3">
        <v>13</v>
      </c>
      <c r="F46" s="6">
        <v>4753</v>
      </c>
      <c r="G46" s="3">
        <v>233</v>
      </c>
      <c r="H46" s="7">
        <v>0</v>
      </c>
      <c r="I46" s="7">
        <v>0</v>
      </c>
      <c r="J46" s="7">
        <v>0</v>
      </c>
      <c r="K46" s="7">
        <f>M46*J46</f>
        <v>0</v>
      </c>
      <c r="L46" s="7">
        <f>J46-K46</f>
        <v>0</v>
      </c>
      <c r="M46" s="8">
        <v>0.45</v>
      </c>
      <c r="N46" s="9" t="s">
        <v>67</v>
      </c>
    </row>
    <row r="47" spans="1:14" ht="12.75">
      <c r="A47" s="2" t="s">
        <v>12</v>
      </c>
      <c r="B47" s="3" t="s">
        <v>104</v>
      </c>
      <c r="C47" s="4">
        <v>635830</v>
      </c>
      <c r="D47" s="5" t="s">
        <v>105</v>
      </c>
      <c r="E47" s="3">
        <v>12</v>
      </c>
      <c r="F47" s="6">
        <v>10179</v>
      </c>
      <c r="G47" s="3">
        <v>499</v>
      </c>
      <c r="H47" s="7">
        <v>0</v>
      </c>
      <c r="I47" s="7">
        <v>0</v>
      </c>
      <c r="J47" s="7">
        <v>0</v>
      </c>
      <c r="K47" s="7">
        <f>M47*J47</f>
        <v>0</v>
      </c>
      <c r="L47" s="7">
        <f>J47-K47</f>
        <v>0</v>
      </c>
      <c r="M47" s="8">
        <v>0.45</v>
      </c>
      <c r="N47" s="9" t="s">
        <v>67</v>
      </c>
    </row>
    <row r="48" spans="1:14" ht="12.75">
      <c r="A48" s="2" t="s">
        <v>12</v>
      </c>
      <c r="B48" s="3" t="s">
        <v>106</v>
      </c>
      <c r="C48" s="4">
        <v>602477</v>
      </c>
      <c r="D48" s="5" t="s">
        <v>107</v>
      </c>
      <c r="E48" s="3">
        <v>1</v>
      </c>
      <c r="F48" s="6">
        <v>269</v>
      </c>
      <c r="G48" s="3">
        <v>15</v>
      </c>
      <c r="H48" s="7">
        <v>303000</v>
      </c>
      <c r="I48" s="7">
        <v>1998000</v>
      </c>
      <c r="J48" s="7">
        <v>962000</v>
      </c>
      <c r="K48" s="7">
        <f>M48*J48</f>
        <v>432900</v>
      </c>
      <c r="L48" s="7">
        <f>J48-K48</f>
        <v>529100</v>
      </c>
      <c r="M48" s="8">
        <v>0.45</v>
      </c>
      <c r="N48" s="9">
        <f>L48/(H48+I48+K48)</f>
        <v>0.19353304802662863</v>
      </c>
    </row>
    <row r="49" spans="1:14" ht="12.75">
      <c r="A49" s="2" t="s">
        <v>12</v>
      </c>
      <c r="B49" s="3" t="s">
        <v>108</v>
      </c>
      <c r="C49" s="4">
        <v>636180</v>
      </c>
      <c r="D49" s="5" t="s">
        <v>109</v>
      </c>
      <c r="E49" s="3">
        <v>2</v>
      </c>
      <c r="F49" s="6">
        <v>428</v>
      </c>
      <c r="G49" s="3">
        <v>23</v>
      </c>
      <c r="H49" s="7">
        <v>858000</v>
      </c>
      <c r="I49" s="7">
        <v>8766000</v>
      </c>
      <c r="J49" s="7">
        <v>3238000</v>
      </c>
      <c r="K49" s="7">
        <f>M49*J49</f>
        <v>1457100</v>
      </c>
      <c r="L49" s="7">
        <f>J49-K49</f>
        <v>1780900</v>
      </c>
      <c r="M49" s="8">
        <v>0.45</v>
      </c>
      <c r="N49" s="9">
        <f>L49/(H49+I49+K49)</f>
        <v>0.16071509146203897</v>
      </c>
    </row>
    <row r="50" spans="1:14" ht="12.75">
      <c r="A50" s="2" t="s">
        <v>12</v>
      </c>
      <c r="B50" s="3" t="s">
        <v>110</v>
      </c>
      <c r="C50" s="4">
        <v>602260</v>
      </c>
      <c r="D50" s="5" t="s">
        <v>111</v>
      </c>
      <c r="E50" s="3">
        <v>1</v>
      </c>
      <c r="F50" s="6">
        <v>211</v>
      </c>
      <c r="G50" s="3">
        <v>10</v>
      </c>
      <c r="H50" s="7">
        <v>321000</v>
      </c>
      <c r="I50" s="7">
        <v>1820000</v>
      </c>
      <c r="J50" s="7">
        <v>319000</v>
      </c>
      <c r="K50" s="7">
        <f>M50*J50</f>
        <v>143550</v>
      </c>
      <c r="L50" s="7">
        <f>J50-K50</f>
        <v>175450</v>
      </c>
      <c r="M50" s="8">
        <v>0.45</v>
      </c>
      <c r="N50" s="9">
        <f>L50/(H50+I50+K50)</f>
        <v>0.07679849423299993</v>
      </c>
    </row>
    <row r="51" spans="1:14" ht="12.75">
      <c r="A51" s="2" t="s">
        <v>12</v>
      </c>
      <c r="B51" s="3" t="s">
        <v>112</v>
      </c>
      <c r="C51" s="4">
        <v>691040</v>
      </c>
      <c r="D51" s="5" t="s">
        <v>113</v>
      </c>
      <c r="E51" s="3">
        <v>3</v>
      </c>
      <c r="F51" s="6">
        <v>314</v>
      </c>
      <c r="G51" s="3">
        <v>30</v>
      </c>
      <c r="H51" s="7">
        <v>25608000</v>
      </c>
      <c r="I51" s="7">
        <v>53481000</v>
      </c>
      <c r="J51" s="7">
        <v>65579000</v>
      </c>
      <c r="K51" s="7">
        <f>M51*J51</f>
        <v>29510550</v>
      </c>
      <c r="L51" s="7">
        <f>J51-K51</f>
        <v>36068450</v>
      </c>
      <c r="M51" s="8">
        <v>0.45</v>
      </c>
      <c r="N51" s="9">
        <f>L51/(H51+I51+K51)</f>
        <v>0.33212338356834814</v>
      </c>
    </row>
    <row r="52" spans="1:14" ht="12.75">
      <c r="A52" s="2" t="s">
        <v>12</v>
      </c>
      <c r="B52" s="3" t="s">
        <v>114</v>
      </c>
      <c r="C52" s="4">
        <v>637200</v>
      </c>
      <c r="D52" s="5" t="s">
        <v>115</v>
      </c>
      <c r="E52" s="3">
        <v>9</v>
      </c>
      <c r="F52" s="6">
        <v>3195</v>
      </c>
      <c r="G52" s="3">
        <v>155</v>
      </c>
      <c r="H52" s="7">
        <v>8332000</v>
      </c>
      <c r="I52" s="7">
        <v>60070000</v>
      </c>
      <c r="J52" s="7">
        <v>13252000</v>
      </c>
      <c r="K52" s="7">
        <f>M52*J52</f>
        <v>5963400</v>
      </c>
      <c r="L52" s="7">
        <f>J52-K52</f>
        <v>7288600</v>
      </c>
      <c r="M52" s="8">
        <v>0.45</v>
      </c>
      <c r="N52" s="9">
        <f>L52/(H52+I52+K52)</f>
        <v>0.09801063397762938</v>
      </c>
    </row>
    <row r="53" spans="1:14" ht="12.75">
      <c r="A53" s="2" t="s">
        <v>12</v>
      </c>
      <c r="B53" s="3" t="s">
        <v>116</v>
      </c>
      <c r="C53" s="4">
        <v>640230</v>
      </c>
      <c r="D53" s="5" t="s">
        <v>117</v>
      </c>
      <c r="E53" s="3">
        <v>4</v>
      </c>
      <c r="F53" s="6">
        <v>959</v>
      </c>
      <c r="G53" s="3">
        <v>51</v>
      </c>
      <c r="H53" s="7">
        <v>677000</v>
      </c>
      <c r="I53" s="7">
        <v>5659000</v>
      </c>
      <c r="J53" s="7">
        <v>8227000</v>
      </c>
      <c r="K53" s="7">
        <f>M53*J53</f>
        <v>3702150</v>
      </c>
      <c r="L53" s="7">
        <f>J53-K53</f>
        <v>4524850</v>
      </c>
      <c r="M53" s="8">
        <v>0.45</v>
      </c>
      <c r="N53" s="9">
        <f>L53/(H53+I53+K53)</f>
        <v>0.4507653302650389</v>
      </c>
    </row>
    <row r="54" spans="1:14" ht="12.75">
      <c r="A54" s="2" t="s">
        <v>12</v>
      </c>
      <c r="B54" s="3" t="s">
        <v>118</v>
      </c>
      <c r="C54" s="4">
        <v>640260</v>
      </c>
      <c r="D54" s="5" t="s">
        <v>119</v>
      </c>
      <c r="E54" s="3">
        <v>1</v>
      </c>
      <c r="F54" s="6">
        <v>133</v>
      </c>
      <c r="G54" s="3">
        <v>6</v>
      </c>
      <c r="H54" s="7">
        <v>631000</v>
      </c>
      <c r="I54" s="7">
        <v>647000</v>
      </c>
      <c r="J54" s="7">
        <v>1137000</v>
      </c>
      <c r="K54" s="7">
        <f>M54*J54</f>
        <v>511650</v>
      </c>
      <c r="L54" s="7">
        <f>J54-K54</f>
        <v>625350</v>
      </c>
      <c r="M54" s="8">
        <v>0.45</v>
      </c>
      <c r="N54" s="9">
        <f>L54/(H54+I54+K54)</f>
        <v>0.34942586539267456</v>
      </c>
    </row>
    <row r="55" spans="1:14" ht="12.75">
      <c r="A55" s="2" t="s">
        <v>12</v>
      </c>
      <c r="B55" s="3" t="s">
        <v>120</v>
      </c>
      <c r="C55" s="4">
        <v>602149</v>
      </c>
      <c r="D55" s="5" t="s">
        <v>121</v>
      </c>
      <c r="E55" s="3">
        <v>1</v>
      </c>
      <c r="F55" s="6">
        <v>93</v>
      </c>
      <c r="G55" s="3">
        <v>1</v>
      </c>
      <c r="H55" s="7">
        <v>46000</v>
      </c>
      <c r="I55" s="7">
        <v>601000</v>
      </c>
      <c r="J55" s="7">
        <v>481000</v>
      </c>
      <c r="K55" s="7">
        <f>M55*J55</f>
        <v>216450</v>
      </c>
      <c r="L55" s="7">
        <f>J55-K55</f>
        <v>264550</v>
      </c>
      <c r="M55" s="8">
        <v>0.45</v>
      </c>
      <c r="N55" s="9">
        <f>L55/(H55+I55+K55)</f>
        <v>0.3063871677572529</v>
      </c>
    </row>
    <row r="56" spans="1:14" ht="12.75">
      <c r="A56" s="2" t="s">
        <v>12</v>
      </c>
      <c r="B56" s="3" t="s">
        <v>122</v>
      </c>
      <c r="C56" s="4">
        <v>641790</v>
      </c>
      <c r="D56" s="5" t="s">
        <v>123</v>
      </c>
      <c r="E56" s="3">
        <v>2</v>
      </c>
      <c r="F56" s="6">
        <v>775</v>
      </c>
      <c r="G56" s="3">
        <v>35</v>
      </c>
      <c r="H56" s="7">
        <v>730000</v>
      </c>
      <c r="I56" s="7">
        <v>3975000</v>
      </c>
      <c r="J56" s="7">
        <v>5677000</v>
      </c>
      <c r="K56" s="7">
        <f>M56*J56</f>
        <v>2554650</v>
      </c>
      <c r="L56" s="7">
        <f>J56-K56</f>
        <v>3122350</v>
      </c>
      <c r="M56" s="8">
        <v>0.45</v>
      </c>
      <c r="N56" s="9">
        <f>L56/(H56+I56+K56)</f>
        <v>0.43009649225513624</v>
      </c>
    </row>
    <row r="57" spans="1:14" ht="12.75">
      <c r="A57" s="2" t="s">
        <v>12</v>
      </c>
      <c r="B57" s="3" t="s">
        <v>124</v>
      </c>
      <c r="C57" s="4">
        <v>601383</v>
      </c>
      <c r="D57" s="5" t="s">
        <v>125</v>
      </c>
      <c r="E57" s="3">
        <v>0</v>
      </c>
      <c r="F57" s="6">
        <v>0</v>
      </c>
      <c r="G57" s="3">
        <v>0</v>
      </c>
      <c r="H57" s="7">
        <v>0</v>
      </c>
      <c r="I57" s="7">
        <v>18098000</v>
      </c>
      <c r="J57" s="7">
        <v>0</v>
      </c>
      <c r="K57" s="7">
        <f>M57*J57</f>
        <v>0</v>
      </c>
      <c r="L57" s="7">
        <f>J57-K57</f>
        <v>0</v>
      </c>
      <c r="M57" s="8">
        <v>0.45</v>
      </c>
      <c r="N57" s="9">
        <f>L57/(H57+I57+K57)</f>
        <v>0</v>
      </c>
    </row>
    <row r="58" spans="1:14" ht="12.75">
      <c r="A58" s="2" t="s">
        <v>12</v>
      </c>
      <c r="B58" s="3" t="s">
        <v>126</v>
      </c>
      <c r="C58" s="4">
        <v>642270</v>
      </c>
      <c r="D58" s="5" t="s">
        <v>127</v>
      </c>
      <c r="E58" s="3">
        <v>1</v>
      </c>
      <c r="F58" s="6">
        <v>137</v>
      </c>
      <c r="G58" s="3">
        <v>7</v>
      </c>
      <c r="H58" s="7">
        <v>121000</v>
      </c>
      <c r="I58" s="7">
        <v>1905000</v>
      </c>
      <c r="J58" s="7">
        <v>331000</v>
      </c>
      <c r="K58" s="7">
        <f>M58*J58</f>
        <v>148950</v>
      </c>
      <c r="L58" s="7">
        <f>J58-K58</f>
        <v>182050</v>
      </c>
      <c r="M58" s="8">
        <v>0.45</v>
      </c>
      <c r="N58" s="9">
        <f>L58/(H58+I58+K58)</f>
        <v>0.08370307363387663</v>
      </c>
    </row>
    <row r="59" spans="1:14" ht="12.75">
      <c r="A59" s="2" t="s">
        <v>12</v>
      </c>
      <c r="B59" s="3" t="s">
        <v>128</v>
      </c>
      <c r="C59" s="4">
        <v>602670</v>
      </c>
      <c r="D59" s="5" t="s">
        <v>129</v>
      </c>
      <c r="E59" s="3">
        <v>3</v>
      </c>
      <c r="F59" s="6">
        <v>1588</v>
      </c>
      <c r="G59" s="3">
        <v>84</v>
      </c>
      <c r="H59" s="7">
        <v>2174000</v>
      </c>
      <c r="I59" s="7">
        <v>24861000</v>
      </c>
      <c r="J59" s="7">
        <v>8328000</v>
      </c>
      <c r="K59" s="7">
        <f>M59*J59</f>
        <v>3747600</v>
      </c>
      <c r="L59" s="7">
        <f>J59-K59</f>
        <v>4580400</v>
      </c>
      <c r="M59" s="8">
        <v>0.45</v>
      </c>
      <c r="N59" s="9">
        <f>L59/(H59+I59+K59)</f>
        <v>0.14879834711817716</v>
      </c>
    </row>
    <row r="60" spans="1:14" ht="12.75">
      <c r="A60" s="2" t="s">
        <v>12</v>
      </c>
      <c r="B60" s="3" t="s">
        <v>130</v>
      </c>
      <c r="C60" s="4">
        <v>642750</v>
      </c>
      <c r="D60" s="5" t="s">
        <v>131</v>
      </c>
      <c r="E60" s="3">
        <v>1</v>
      </c>
      <c r="F60" s="6">
        <v>219</v>
      </c>
      <c r="G60" s="3">
        <v>10</v>
      </c>
      <c r="H60" s="7">
        <v>223000</v>
      </c>
      <c r="I60" s="7">
        <v>1972000</v>
      </c>
      <c r="J60" s="7">
        <v>689000</v>
      </c>
      <c r="K60" s="7">
        <f>M60*J60</f>
        <v>310050</v>
      </c>
      <c r="L60" s="7">
        <f>J60-K60</f>
        <v>378950</v>
      </c>
      <c r="M60" s="8">
        <v>0.45</v>
      </c>
      <c r="N60" s="9">
        <f>L60/(H60+I60+K60)</f>
        <v>0.15127442566016647</v>
      </c>
    </row>
    <row r="61" spans="1:14" ht="12.75">
      <c r="A61" s="2" t="s">
        <v>12</v>
      </c>
      <c r="B61" s="3" t="s">
        <v>132</v>
      </c>
      <c r="C61" s="4">
        <v>600034</v>
      </c>
      <c r="D61" s="5" t="s">
        <v>133</v>
      </c>
      <c r="E61" s="3">
        <v>8</v>
      </c>
      <c r="F61" s="6">
        <v>4634</v>
      </c>
      <c r="G61" s="3">
        <v>234</v>
      </c>
      <c r="H61" s="7">
        <v>6173000</v>
      </c>
      <c r="I61" s="7">
        <v>43305000</v>
      </c>
      <c r="J61" s="7">
        <v>27934000</v>
      </c>
      <c r="K61" s="7">
        <f>M61*J61</f>
        <v>12570300</v>
      </c>
      <c r="L61" s="7">
        <f>J61-K61</f>
        <v>15363700</v>
      </c>
      <c r="M61" s="8">
        <v>0.45</v>
      </c>
      <c r="N61" s="9">
        <f>L61/(H61+I61+K61)</f>
        <v>0.24760871772474025</v>
      </c>
    </row>
    <row r="62" spans="1:14" ht="12.75">
      <c r="A62" s="2" t="s">
        <v>12</v>
      </c>
      <c r="B62" s="3" t="s">
        <v>134</v>
      </c>
      <c r="C62" s="4">
        <v>601972</v>
      </c>
      <c r="D62" s="5" t="s">
        <v>135</v>
      </c>
      <c r="E62" s="3">
        <v>1</v>
      </c>
      <c r="F62" s="6">
        <v>220</v>
      </c>
      <c r="G62" s="3">
        <v>10</v>
      </c>
      <c r="H62" s="7">
        <v>149000</v>
      </c>
      <c r="I62" s="7">
        <v>2515000</v>
      </c>
      <c r="J62" s="7">
        <v>410000</v>
      </c>
      <c r="K62" s="7">
        <f>M62*J62</f>
        <v>184500</v>
      </c>
      <c r="L62" s="7">
        <f>J62-K62</f>
        <v>225500</v>
      </c>
      <c r="M62" s="8">
        <v>0.45</v>
      </c>
      <c r="N62" s="9">
        <f>L62/(H62+I62+K62)</f>
        <v>0.07916447252940144</v>
      </c>
    </row>
    <row r="63" spans="1:14" ht="12.75">
      <c r="A63" s="2" t="s">
        <v>12</v>
      </c>
      <c r="B63" s="10" t="s">
        <v>136</v>
      </c>
      <c r="C63" s="11">
        <v>643200</v>
      </c>
      <c r="D63" s="12" t="s">
        <v>137</v>
      </c>
      <c r="E63" s="10">
        <v>3</v>
      </c>
      <c r="F63" s="13">
        <v>1279</v>
      </c>
      <c r="G63" s="10">
        <v>59</v>
      </c>
      <c r="H63" s="7">
        <v>2585000</v>
      </c>
      <c r="I63" s="7">
        <v>8516000</v>
      </c>
      <c r="J63" s="7">
        <v>11189000</v>
      </c>
      <c r="K63" s="7">
        <f>M63*J63</f>
        <v>5035050</v>
      </c>
      <c r="L63" s="7">
        <f>J63-K63</f>
        <v>6153950</v>
      </c>
      <c r="M63" s="8">
        <v>0.45</v>
      </c>
      <c r="N63" s="9">
        <f>L63/(H63+I63+K63)</f>
        <v>0.38137896201362786</v>
      </c>
    </row>
    <row r="65" spans="1:14" ht="12.75">
      <c r="A65" s="2" t="s">
        <v>138</v>
      </c>
      <c r="B65" s="2">
        <v>62</v>
      </c>
      <c r="C65" s="2"/>
      <c r="D65" s="2"/>
      <c r="E65" s="2">
        <f>SUM(E2:E63)</f>
        <v>178</v>
      </c>
      <c r="F65" s="7">
        <f>SUM(F2:F63)</f>
        <v>63558</v>
      </c>
      <c r="G65" s="7">
        <f>SUM(G2:G63)</f>
        <v>3161</v>
      </c>
      <c r="H65" s="7">
        <f>SUM(H2:H63)</f>
        <v>128138000</v>
      </c>
      <c r="I65" s="7">
        <f>SUM(I2:I63)</f>
        <v>699518000</v>
      </c>
      <c r="J65" s="7">
        <f>SUM(J2:J63)</f>
        <v>461508000</v>
      </c>
      <c r="K65" s="7">
        <f>SUM(K2:K63)</f>
        <v>207678600</v>
      </c>
      <c r="L65" s="7">
        <f>SUM(L2:L63)</f>
        <v>253829400</v>
      </c>
      <c r="N65" s="9">
        <f>L65/(H65+I65+K65)</f>
        <v>0.24516653843115066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65:N65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65:N65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2024-03-05T03:10:38Z</dcterms:created>
  <dcterms:modified xsi:type="dcterms:W3CDTF">2024-03-12T06:38:20Z</dcterms:modified>
  <cp:category/>
  <cp:version/>
  <cp:contentType/>
  <cp:contentStatus/>
  <cp:revision>8</cp:revision>
</cp:coreProperties>
</file>