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<sst xmlns="http://schemas.openxmlformats.org/spreadsheetml/2006/main" count="94" uniqueCount="68">
  <si>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</si>
  <si>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</si>
  <si>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</si>
  <si>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</si>
  <si>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</si>
  <si>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</si>
  <si>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</si>
  <si>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</si>
  <si>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</si>
  <si>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</si>
  <si>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</si>
  <si>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</si>
  <si>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Siskiyou</t>
  </si>
  <si>
    <t xml:space="preserve">Big Springs Union Elementary </t>
  </si>
  <si>
    <t xml:space="preserve">CA-4770185 </t>
  </si>
  <si>
    <t xml:space="preserve">Bogus Elementary </t>
  </si>
  <si>
    <t xml:space="preserve">CA-4770193 </t>
  </si>
  <si>
    <t xml:space="preserve">Butte Valley Unified </t>
  </si>
  <si>
    <t xml:space="preserve">CA-4773684 </t>
  </si>
  <si>
    <t xml:space="preserve">Butteville Union Elementary </t>
  </si>
  <si>
    <t xml:space="preserve">CA-4770201 </t>
  </si>
  <si>
    <t xml:space="preserve">Delphic Elementary </t>
  </si>
  <si>
    <t xml:space="preserve">CA-4770227 </t>
  </si>
  <si>
    <t xml:space="preserve">Dunsmuir Elementary </t>
  </si>
  <si>
    <t xml:space="preserve">CA-4770243 </t>
  </si>
  <si>
    <t xml:space="preserve">Dunsmuir Joint Union High </t>
  </si>
  <si>
    <t xml:space="preserve">CA-4770250 </t>
  </si>
  <si>
    <t xml:space="preserve">Gazelle Union Elementary </t>
  </si>
  <si>
    <t xml:space="preserve">CA-4770318 </t>
  </si>
  <si>
    <t xml:space="preserve">Golden Eagle Charter  </t>
  </si>
  <si>
    <t xml:space="preserve">CA-0117168 </t>
  </si>
  <si>
    <t xml:space="preserve">Grenada Elementary </t>
  </si>
  <si>
    <t xml:space="preserve">CA-4770326 </t>
  </si>
  <si>
    <t xml:space="preserve">Happy Camp Union Elementary </t>
  </si>
  <si>
    <t xml:space="preserve">CA-4770334 </t>
  </si>
  <si>
    <t xml:space="preserve">Hornbrook Elementary </t>
  </si>
  <si>
    <t xml:space="preserve">CA-4770359 </t>
  </si>
  <si>
    <t xml:space="preserve">Junction Elementary </t>
  </si>
  <si>
    <t xml:space="preserve">CA-4770367 </t>
  </si>
  <si>
    <t xml:space="preserve">Klamath River Union Elementary </t>
  </si>
  <si>
    <t xml:space="preserve">CA-4770375 </t>
  </si>
  <si>
    <t xml:space="preserve">Little Shasta Elementary </t>
  </si>
  <si>
    <t xml:space="preserve">CA-4770383 </t>
  </si>
  <si>
    <t xml:space="preserve">McCloud Union Elementary </t>
  </si>
  <si>
    <t xml:space="preserve">CA-4770409 </t>
  </si>
  <si>
    <t xml:space="preserve">Montague Elementary </t>
  </si>
  <si>
    <t xml:space="preserve">CA-4770417 </t>
  </si>
  <si>
    <t xml:space="preserve">Mt. Shasta Union Elementary </t>
  </si>
  <si>
    <t xml:space="preserve">CA-4770425 </t>
  </si>
  <si>
    <t xml:space="preserve">Northern United - Siskiyou Charter </t>
  </si>
  <si>
    <t xml:space="preserve">CA-0137372 </t>
  </si>
  <si>
    <t xml:space="preserve">Scott Valley Unified </t>
  </si>
  <si>
    <t xml:space="preserve">CA-4776455 </t>
  </si>
  <si>
    <t xml:space="preserve">Seiad Elementary </t>
  </si>
  <si>
    <t xml:space="preserve">CA-4770458 </t>
  </si>
  <si>
    <t xml:space="preserve">Siskiyou County Office of Education </t>
  </si>
  <si>
    <t xml:space="preserve">CA-4710470 </t>
  </si>
  <si>
    <t xml:space="preserve">Siskiyou Union High </t>
  </si>
  <si>
    <t xml:space="preserve">CA-4770466 </t>
  </si>
  <si>
    <t xml:space="preserve">Tulelake Basin Joint Unified </t>
  </si>
  <si>
    <t xml:space="preserve">CA-2573593 </t>
  </si>
  <si>
    <t xml:space="preserve">Weed Union Elementary </t>
  </si>
  <si>
    <t xml:space="preserve">CA-4770482 </t>
  </si>
  <si>
    <t xml:space="preserve">Yreka Union  Elementary </t>
  </si>
  <si>
    <t xml:space="preserve">CA-4770508 </t>
  </si>
  <si>
    <t xml:space="preserve">Yreka Union High </t>
  </si>
  <si>
    <t xml:space="preserve">CA-4770516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</si>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</sst>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G16">
      <selection activeCell="N30" sqref="B30:N30"/>
    </sheetView>
  </sheetViews>
  <sheetFormatPr defaultColWidth="12.57421875" defaultRowHeight="12.75"/>
  <cols>
    <col min="1" max="1" width="15.57421875" style="0" customWidth="1"/>
    <col min="2" max="2" width="49.28125" style="0" customWidth="1"/>
    <col min="3" max="3" width="15.281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281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604980</v>
      </c>
      <c r="D2" s="4" t="s">
        <v>14</v>
      </c>
      <c r="E2" s="5">
        <v>1</v>
      </c>
      <c r="F2" s="5">
        <v>153</v>
      </c>
      <c r="G2" s="5">
        <v>8</v>
      </c>
      <c r="H2" s="6">
        <v>200000</v>
      </c>
      <c r="I2" s="7">
        <v>868000</v>
      </c>
      <c r="J2" s="7">
        <v>1311000</v>
      </c>
      <c r="K2" s="7">
        <f>J2*M2</f>
        <v>589950</v>
      </c>
      <c r="L2" s="7">
        <f>J2-K2</f>
        <v>721050</v>
      </c>
      <c r="M2" s="5">
        <v>0.45</v>
      </c>
      <c r="N2" s="8">
        <f>L2/(H2+I2+K2)</f>
        <v>0.4349045508006876</v>
      </c>
    </row>
    <row r="3" spans="1:14" ht="12.75">
      <c r="A3" s="2" t="s">
        <v>12</v>
      </c>
      <c r="B3" s="3" t="s">
        <v>15</v>
      </c>
      <c r="C3" s="3">
        <v>605490</v>
      </c>
      <c r="D3" s="4" t="s">
        <v>16</v>
      </c>
      <c r="E3" s="5">
        <v>1</v>
      </c>
      <c r="F3" s="5">
        <v>16</v>
      </c>
      <c r="G3" s="5">
        <v>1</v>
      </c>
      <c r="H3" s="6">
        <v>39000</v>
      </c>
      <c r="I3" s="7">
        <v>201000</v>
      </c>
      <c r="J3" s="7">
        <v>100000</v>
      </c>
      <c r="K3" s="7">
        <f>J3*M3</f>
        <v>45000</v>
      </c>
      <c r="L3" s="7">
        <f>J3-K3</f>
        <v>55000</v>
      </c>
      <c r="M3" s="5">
        <v>0.45</v>
      </c>
      <c r="N3" s="8">
        <f>L3/(H3+I3+K3)</f>
        <v>0.19298245614035087</v>
      </c>
    </row>
    <row r="4" spans="1:14" ht="12.75">
      <c r="A4" s="2" t="s">
        <v>12</v>
      </c>
      <c r="B4" s="3" t="s">
        <v>17</v>
      </c>
      <c r="C4" s="3">
        <v>606580</v>
      </c>
      <c r="D4" s="4" t="s">
        <v>18</v>
      </c>
      <c r="E4" s="5">
        <v>4</v>
      </c>
      <c r="F4" s="5">
        <v>279</v>
      </c>
      <c r="G4" s="5">
        <v>15</v>
      </c>
      <c r="H4" s="6">
        <v>351000</v>
      </c>
      <c r="I4" s="7">
        <v>1711000</v>
      </c>
      <c r="J4" s="7">
        <v>3293000</v>
      </c>
      <c r="K4" s="7">
        <f>J4*M4</f>
        <v>1481850</v>
      </c>
      <c r="L4" s="7">
        <f>J4-K4</f>
        <v>1811150</v>
      </c>
      <c r="M4" s="5">
        <v>0.45</v>
      </c>
      <c r="N4" s="8">
        <f>L4/(H4+I4+K4)</f>
        <v>0.5110684707309847</v>
      </c>
    </row>
    <row r="5" spans="1:14" ht="12.75">
      <c r="A5" s="2" t="s">
        <v>12</v>
      </c>
      <c r="B5" s="3" t="s">
        <v>19</v>
      </c>
      <c r="C5" s="3">
        <v>606690</v>
      </c>
      <c r="D5" s="4" t="s">
        <v>20</v>
      </c>
      <c r="E5" s="5">
        <v>1</v>
      </c>
      <c r="F5" s="5">
        <v>166</v>
      </c>
      <c r="G5" s="5">
        <v>11</v>
      </c>
      <c r="H5" s="6">
        <v>186000</v>
      </c>
      <c r="I5" s="7">
        <v>707000</v>
      </c>
      <c r="J5" s="7">
        <v>1317000</v>
      </c>
      <c r="K5" s="7">
        <f>J5*M5</f>
        <v>592650</v>
      </c>
      <c r="L5" s="7">
        <f>J5-K5</f>
        <v>724350</v>
      </c>
      <c r="M5" s="5">
        <v>0.45</v>
      </c>
      <c r="N5" s="8">
        <f>L5/(H5+I5+K5)</f>
        <v>0.4875643657658264</v>
      </c>
    </row>
    <row r="6" spans="1:14" ht="12.75">
      <c r="A6" s="2" t="s">
        <v>12</v>
      </c>
      <c r="B6" s="3" t="s">
        <v>21</v>
      </c>
      <c r="C6" s="3">
        <v>610980</v>
      </c>
      <c r="D6" s="4" t="s">
        <v>22</v>
      </c>
      <c r="E6" s="9">
        <v>1</v>
      </c>
      <c r="F6" s="9">
        <v>57</v>
      </c>
      <c r="G6" s="9">
        <v>3</v>
      </c>
      <c r="H6" s="10">
        <v>78000</v>
      </c>
      <c r="I6" s="10">
        <v>165000</v>
      </c>
      <c r="J6" s="10">
        <v>690000</v>
      </c>
      <c r="K6" s="7">
        <f>J6*M6</f>
        <v>310500</v>
      </c>
      <c r="L6" s="7">
        <f>J6-K6</f>
        <v>379500</v>
      </c>
      <c r="M6" s="5">
        <v>0.45</v>
      </c>
      <c r="N6" s="8">
        <f>L6/(H6+I6+K6)</f>
        <v>0.6856368563685636</v>
      </c>
    </row>
    <row r="7" spans="1:14" ht="12.75">
      <c r="A7" s="2" t="s">
        <v>12</v>
      </c>
      <c r="B7" s="3" t="s">
        <v>23</v>
      </c>
      <c r="C7" s="3">
        <v>611670</v>
      </c>
      <c r="D7" s="4" t="s">
        <v>24</v>
      </c>
      <c r="E7" s="9">
        <v>1</v>
      </c>
      <c r="F7" s="9">
        <v>93</v>
      </c>
      <c r="G7" s="9">
        <v>6</v>
      </c>
      <c r="H7" s="10">
        <v>328000</v>
      </c>
      <c r="I7" s="10">
        <v>714000</v>
      </c>
      <c r="J7" s="10">
        <v>507000</v>
      </c>
      <c r="K7" s="7">
        <f>J7*M7</f>
        <v>228150</v>
      </c>
      <c r="L7" s="7">
        <f>J7-K7</f>
        <v>278850</v>
      </c>
      <c r="M7" s="5">
        <v>0.45</v>
      </c>
      <c r="N7" s="8">
        <f>L7/(H7+I7+K7)</f>
        <v>0.21954099909459512</v>
      </c>
    </row>
    <row r="8" spans="1:14" ht="12.75">
      <c r="A8" s="2" t="s">
        <v>12</v>
      </c>
      <c r="B8" s="3" t="s">
        <v>25</v>
      </c>
      <c r="C8" s="3">
        <v>611700</v>
      </c>
      <c r="D8" s="4" t="s">
        <v>26</v>
      </c>
      <c r="E8" s="9">
        <v>2</v>
      </c>
      <c r="F8" s="9">
        <v>66</v>
      </c>
      <c r="G8" s="9">
        <v>7</v>
      </c>
      <c r="H8" s="10">
        <v>296000</v>
      </c>
      <c r="I8" s="10">
        <v>749000</v>
      </c>
      <c r="J8" s="10">
        <v>1084000</v>
      </c>
      <c r="K8" s="7">
        <f>J8*M8</f>
        <v>487800</v>
      </c>
      <c r="L8" s="7">
        <f>J8-K8</f>
        <v>596200</v>
      </c>
      <c r="M8" s="5">
        <v>0.45</v>
      </c>
      <c r="N8" s="8">
        <f>L8/(H8+I8+K8)</f>
        <v>0.3889613778705637</v>
      </c>
    </row>
    <row r="9" spans="1:14" ht="12.75">
      <c r="A9" s="2" t="s">
        <v>12</v>
      </c>
      <c r="B9" s="3" t="s">
        <v>27</v>
      </c>
      <c r="C9" s="3">
        <v>614970</v>
      </c>
      <c r="D9" s="4" t="s">
        <v>28</v>
      </c>
      <c r="E9" s="9">
        <v>1</v>
      </c>
      <c r="F9" s="9">
        <v>35</v>
      </c>
      <c r="G9" s="9">
        <v>2</v>
      </c>
      <c r="H9" s="10">
        <v>40000</v>
      </c>
      <c r="I9" s="10">
        <v>162000</v>
      </c>
      <c r="J9" s="10">
        <v>367000</v>
      </c>
      <c r="K9" s="7">
        <f>J9*M9</f>
        <v>165150</v>
      </c>
      <c r="L9" s="7">
        <f>J9-K9</f>
        <v>201850</v>
      </c>
      <c r="M9" s="5">
        <v>0.45</v>
      </c>
      <c r="N9" s="8">
        <f>L9/(H9+I9+K9)</f>
        <v>0.5497752962004631</v>
      </c>
    </row>
    <row r="10" spans="1:14" ht="12.75">
      <c r="A10" s="2" t="s">
        <v>12</v>
      </c>
      <c r="B10" s="3" t="s">
        <v>29</v>
      </c>
      <c r="C10" s="3">
        <v>602039</v>
      </c>
      <c r="D10" s="4" t="s">
        <v>30</v>
      </c>
      <c r="E10" s="9">
        <v>1</v>
      </c>
      <c r="F10" s="9">
        <v>431</v>
      </c>
      <c r="G10" s="9">
        <v>29</v>
      </c>
      <c r="H10" s="10">
        <v>308000</v>
      </c>
      <c r="I10" s="10">
        <v>144000</v>
      </c>
      <c r="J10" s="10">
        <v>5442000</v>
      </c>
      <c r="K10" s="7">
        <f>J10*M10</f>
        <v>2448900</v>
      </c>
      <c r="L10" s="7">
        <f>J10-K10</f>
        <v>2993100</v>
      </c>
      <c r="M10" s="5">
        <v>0.45</v>
      </c>
      <c r="N10" s="8">
        <f>L10/(H10+I10+K10)</f>
        <v>1.031783239684236</v>
      </c>
    </row>
    <row r="11" spans="1:14" ht="12.75">
      <c r="A11" s="2" t="s">
        <v>12</v>
      </c>
      <c r="B11" s="3" t="s">
        <v>31</v>
      </c>
      <c r="C11" s="3">
        <v>616110</v>
      </c>
      <c r="D11" s="4" t="s">
        <v>32</v>
      </c>
      <c r="E11" s="9">
        <v>1</v>
      </c>
      <c r="F11" s="9">
        <v>193</v>
      </c>
      <c r="G11" s="9">
        <v>11</v>
      </c>
      <c r="H11" s="10">
        <v>238000</v>
      </c>
      <c r="I11" s="10">
        <v>592000</v>
      </c>
      <c r="J11" s="10">
        <v>1989000</v>
      </c>
      <c r="K11" s="7">
        <f>J11*M11</f>
        <v>895050</v>
      </c>
      <c r="L11" s="7">
        <f>J11-K11</f>
        <v>1093950</v>
      </c>
      <c r="M11" s="5">
        <v>0.45</v>
      </c>
      <c r="N11" s="8">
        <f>L11/(H11+I11+K11)</f>
        <v>0.6341555317237182</v>
      </c>
    </row>
    <row r="12" spans="1:14" ht="12.75">
      <c r="A12" s="2" t="s">
        <v>12</v>
      </c>
      <c r="B12" s="3" t="s">
        <v>33</v>
      </c>
      <c r="C12" s="3">
        <v>616530</v>
      </c>
      <c r="D12" s="4" t="s">
        <v>34</v>
      </c>
      <c r="E12" s="9">
        <v>1</v>
      </c>
      <c r="F12" s="9">
        <v>108</v>
      </c>
      <c r="G12" s="9">
        <v>6</v>
      </c>
      <c r="H12" s="10">
        <v>402000</v>
      </c>
      <c r="I12" s="10">
        <v>641000</v>
      </c>
      <c r="J12" s="10">
        <v>1124000</v>
      </c>
      <c r="K12" s="7">
        <f>J12*M12</f>
        <v>505800</v>
      </c>
      <c r="L12" s="7">
        <f>J12-K12</f>
        <v>618200</v>
      </c>
      <c r="M12" s="5">
        <v>0.45</v>
      </c>
      <c r="N12" s="8">
        <f>L12/(H12+I12+K12)</f>
        <v>0.3991477272727273</v>
      </c>
    </row>
    <row r="13" spans="1:14" ht="12.75">
      <c r="A13" s="2" t="s">
        <v>12</v>
      </c>
      <c r="B13" s="3" t="s">
        <v>35</v>
      </c>
      <c r="C13" s="3">
        <v>617620</v>
      </c>
      <c r="D13" s="4" t="s">
        <v>36</v>
      </c>
      <c r="E13" s="9">
        <v>1</v>
      </c>
      <c r="F13" s="9">
        <v>35</v>
      </c>
      <c r="G13" s="9">
        <v>4</v>
      </c>
      <c r="H13" s="10">
        <v>131000</v>
      </c>
      <c r="I13" s="10">
        <v>686000</v>
      </c>
      <c r="J13" s="10">
        <v>364000</v>
      </c>
      <c r="K13" s="7">
        <f>J13*M13</f>
        <v>163800</v>
      </c>
      <c r="L13" s="7">
        <f>J13-K13</f>
        <v>200200</v>
      </c>
      <c r="M13" s="5">
        <v>0.45</v>
      </c>
      <c r="N13" s="8">
        <f>L13/(H13+I13+K13)</f>
        <v>0.20411908646003263</v>
      </c>
    </row>
    <row r="14" spans="1:14" ht="12.75">
      <c r="A14" s="2" t="s">
        <v>12</v>
      </c>
      <c r="B14" s="3" t="s">
        <v>37</v>
      </c>
      <c r="C14" s="3">
        <v>619230</v>
      </c>
      <c r="D14" s="4" t="s">
        <v>38</v>
      </c>
      <c r="E14" s="9">
        <v>1</v>
      </c>
      <c r="F14" s="9">
        <v>13</v>
      </c>
      <c r="G14" s="9">
        <v>1</v>
      </c>
      <c r="H14" s="10">
        <v>57000</v>
      </c>
      <c r="I14" s="10">
        <v>92000</v>
      </c>
      <c r="J14" s="10">
        <v>400000</v>
      </c>
      <c r="K14" s="7">
        <f>J14*M14</f>
        <v>180000</v>
      </c>
      <c r="L14" s="7">
        <f>J14-K14</f>
        <v>220000</v>
      </c>
      <c r="M14" s="5">
        <v>0.45</v>
      </c>
      <c r="N14" s="8">
        <f>L14/(H14+I14+K14)</f>
        <v>0.668693009118541</v>
      </c>
    </row>
    <row r="15" spans="1:14" ht="12.75">
      <c r="A15" s="2" t="s">
        <v>12</v>
      </c>
      <c r="B15" s="3" t="s">
        <v>39</v>
      </c>
      <c r="C15" s="3">
        <v>619920</v>
      </c>
      <c r="D15" s="4" t="s">
        <v>40</v>
      </c>
      <c r="E15" s="9">
        <v>1</v>
      </c>
      <c r="F15" s="9">
        <v>6</v>
      </c>
      <c r="G15" s="9">
        <v>1</v>
      </c>
      <c r="H15" s="10">
        <v>57000</v>
      </c>
      <c r="I15" s="10">
        <v>151000</v>
      </c>
      <c r="J15" s="10">
        <v>104000</v>
      </c>
      <c r="K15" s="7">
        <f>J15*M15</f>
        <v>46800</v>
      </c>
      <c r="L15" s="7">
        <f>J15-K15</f>
        <v>57200</v>
      </c>
      <c r="M15" s="5">
        <v>0.45</v>
      </c>
      <c r="N15" s="8">
        <f>L15/(H15+I15+K15)</f>
        <v>0.22448979591836735</v>
      </c>
    </row>
    <row r="16" spans="1:14" ht="12.75">
      <c r="A16" s="2" t="s">
        <v>12</v>
      </c>
      <c r="B16" s="3" t="s">
        <v>41</v>
      </c>
      <c r="C16" s="3">
        <v>621960</v>
      </c>
      <c r="D16" s="4" t="s">
        <v>42</v>
      </c>
      <c r="E16" s="9">
        <v>1</v>
      </c>
      <c r="F16" s="9">
        <v>12</v>
      </c>
      <c r="G16" s="9">
        <v>2</v>
      </c>
      <c r="H16" s="10">
        <v>34000</v>
      </c>
      <c r="I16" s="10">
        <v>114000</v>
      </c>
      <c r="J16" s="10">
        <v>204000</v>
      </c>
      <c r="K16" s="7">
        <f>J16*M16</f>
        <v>91800</v>
      </c>
      <c r="L16" s="7">
        <f>J16-K16</f>
        <v>112200</v>
      </c>
      <c r="M16" s="5">
        <v>0.45</v>
      </c>
      <c r="N16" s="8">
        <f>L16/(H16+I16+K16)</f>
        <v>0.46788990825688076</v>
      </c>
    </row>
    <row r="17" spans="1:14" ht="12.75">
      <c r="A17" s="2" t="s">
        <v>12</v>
      </c>
      <c r="B17" s="3" t="s">
        <v>43</v>
      </c>
      <c r="C17" s="3">
        <v>624210</v>
      </c>
      <c r="D17" s="4" t="s">
        <v>44</v>
      </c>
      <c r="E17" s="9">
        <v>1</v>
      </c>
      <c r="F17" s="9">
        <v>48</v>
      </c>
      <c r="G17" s="9">
        <v>4</v>
      </c>
      <c r="H17" s="10">
        <v>280000</v>
      </c>
      <c r="I17" s="10">
        <v>521000</v>
      </c>
      <c r="J17" s="10">
        <v>429000</v>
      </c>
      <c r="K17" s="7">
        <f>J17*M17</f>
        <v>193050</v>
      </c>
      <c r="L17" s="7">
        <f>J17-K17</f>
        <v>235950</v>
      </c>
      <c r="M17" s="5">
        <v>0.45</v>
      </c>
      <c r="N17" s="8">
        <f>L17/(H17+I17+K17)</f>
        <v>0.23736230571902822</v>
      </c>
    </row>
    <row r="18" spans="1:14" ht="12.75">
      <c r="A18" s="2" t="s">
        <v>12</v>
      </c>
      <c r="B18" s="3" t="s">
        <v>45</v>
      </c>
      <c r="C18" s="3">
        <v>625380</v>
      </c>
      <c r="D18" s="4" t="s">
        <v>46</v>
      </c>
      <c r="E18" s="9">
        <v>1</v>
      </c>
      <c r="F18" s="9">
        <v>69</v>
      </c>
      <c r="G18" s="9">
        <v>6</v>
      </c>
      <c r="H18" s="10">
        <v>239000</v>
      </c>
      <c r="I18" s="10">
        <v>548000</v>
      </c>
      <c r="J18" s="10">
        <v>1669000</v>
      </c>
      <c r="K18" s="7">
        <f>J18*M18</f>
        <v>751050</v>
      </c>
      <c r="L18" s="7">
        <f>J18-K18</f>
        <v>917950</v>
      </c>
      <c r="M18" s="5">
        <v>0.45</v>
      </c>
      <c r="N18" s="8">
        <f>L18/(H18+I18+K18)</f>
        <v>0.5968271512629628</v>
      </c>
    </row>
    <row r="19" spans="1:14" ht="12.75">
      <c r="A19" s="2" t="s">
        <v>12</v>
      </c>
      <c r="B19" s="3" t="s">
        <v>47</v>
      </c>
      <c r="C19" s="3">
        <v>626040</v>
      </c>
      <c r="D19" s="4" t="s">
        <v>48</v>
      </c>
      <c r="E19" s="9">
        <v>2</v>
      </c>
      <c r="F19" s="9">
        <v>465</v>
      </c>
      <c r="G19" s="9">
        <v>24</v>
      </c>
      <c r="H19" s="10">
        <v>496000</v>
      </c>
      <c r="I19" s="10">
        <v>2874000</v>
      </c>
      <c r="J19" s="10">
        <v>3222000</v>
      </c>
      <c r="K19" s="7">
        <f>J19*M19</f>
        <v>1449900</v>
      </c>
      <c r="L19" s="7">
        <f>J19-K19</f>
        <v>1772100</v>
      </c>
      <c r="M19" s="5">
        <v>0.45</v>
      </c>
      <c r="N19" s="8">
        <f>L19/(H19+I19+K19)</f>
        <v>0.36766322952758357</v>
      </c>
    </row>
    <row r="20" spans="1:14" ht="12.75">
      <c r="A20" s="2" t="s">
        <v>12</v>
      </c>
      <c r="B20" s="3" t="s">
        <v>49</v>
      </c>
      <c r="C20" s="3">
        <v>601606</v>
      </c>
      <c r="D20" s="4" t="s">
        <v>50</v>
      </c>
      <c r="E20" s="9">
        <v>1</v>
      </c>
      <c r="F20" s="9">
        <v>123</v>
      </c>
      <c r="G20" s="9">
        <v>11</v>
      </c>
      <c r="H20" s="10">
        <v>560000</v>
      </c>
      <c r="I20" s="10">
        <v>430000</v>
      </c>
      <c r="J20" s="10">
        <v>1542000</v>
      </c>
      <c r="K20" s="7">
        <f>J20*M20</f>
        <v>693900</v>
      </c>
      <c r="L20" s="7">
        <f>J20-K20</f>
        <v>848100</v>
      </c>
      <c r="M20" s="5">
        <v>0.45</v>
      </c>
      <c r="N20" s="8">
        <f>L20/(H20+I20+K20)</f>
        <v>0.5036522358809905</v>
      </c>
    </row>
    <row r="21" spans="1:14" ht="12.75">
      <c r="A21" s="11" t="s">
        <v>12</v>
      </c>
      <c r="B21" s="12" t="s">
        <v>51</v>
      </c>
      <c r="C21" s="12">
        <v>600159</v>
      </c>
      <c r="D21" s="13" t="s">
        <v>52</v>
      </c>
      <c r="E21" s="9">
        <v>6</v>
      </c>
      <c r="F21" s="9">
        <v>622</v>
      </c>
      <c r="G21" s="9">
        <v>36</v>
      </c>
      <c r="H21" s="10">
        <v>887000</v>
      </c>
      <c r="I21" s="10">
        <v>3943000</v>
      </c>
      <c r="J21" s="10">
        <v>6173000</v>
      </c>
      <c r="K21" s="7">
        <f>J21*M21</f>
        <v>2777850</v>
      </c>
      <c r="L21" s="7">
        <f>J21-K21</f>
        <v>3395150</v>
      </c>
      <c r="M21" s="5">
        <v>0.45</v>
      </c>
      <c r="N21" s="8">
        <f>L21/(H21+I21+K21)</f>
        <v>0.4462693139323199</v>
      </c>
    </row>
    <row r="22" spans="1:14" ht="12.75">
      <c r="A22" s="2" t="s">
        <v>12</v>
      </c>
      <c r="B22" s="3" t="s">
        <v>53</v>
      </c>
      <c r="C22" s="3">
        <v>636240</v>
      </c>
      <c r="D22" s="4" t="s">
        <v>54</v>
      </c>
      <c r="E22" s="9">
        <v>1</v>
      </c>
      <c r="F22" s="9">
        <v>19</v>
      </c>
      <c r="G22" s="9">
        <v>1</v>
      </c>
      <c r="H22" s="10">
        <v>58000</v>
      </c>
      <c r="I22" s="10">
        <v>140000</v>
      </c>
      <c r="J22" s="10">
        <v>208000</v>
      </c>
      <c r="K22" s="7">
        <f>J22*M22</f>
        <v>93600</v>
      </c>
      <c r="L22" s="7">
        <f>J22-K22</f>
        <v>114400</v>
      </c>
      <c r="M22" s="5">
        <v>0.45</v>
      </c>
      <c r="N22" s="8">
        <f>L22/(H22+I22+K22)</f>
        <v>0.39231824417009603</v>
      </c>
    </row>
    <row r="23" spans="1:14" ht="12.75">
      <c r="A23" s="2" t="s">
        <v>12</v>
      </c>
      <c r="B23" s="12" t="s">
        <v>55</v>
      </c>
      <c r="C23" s="12">
        <v>691038</v>
      </c>
      <c r="D23" s="13" t="s">
        <v>56</v>
      </c>
      <c r="E23" s="9">
        <v>1</v>
      </c>
      <c r="F23" s="9">
        <v>68</v>
      </c>
      <c r="G23" s="9">
        <v>11</v>
      </c>
      <c r="H23" s="10">
        <v>4750000</v>
      </c>
      <c r="I23" s="10">
        <v>4270000</v>
      </c>
      <c r="J23" s="10">
        <v>13342000</v>
      </c>
      <c r="K23" s="7">
        <f>J23*M23</f>
        <v>6003900</v>
      </c>
      <c r="L23" s="7">
        <f>J23-K23</f>
        <v>7338100</v>
      </c>
      <c r="M23" s="5">
        <v>0.45</v>
      </c>
      <c r="N23" s="8">
        <f>L23/(H23+I23+K23)</f>
        <v>0.4884284373564787</v>
      </c>
    </row>
    <row r="24" spans="1:14" ht="12.75">
      <c r="A24" s="2" t="s">
        <v>12</v>
      </c>
      <c r="B24" s="3" t="s">
        <v>57</v>
      </c>
      <c r="C24" s="3">
        <v>636940</v>
      </c>
      <c r="D24" s="4" t="s">
        <v>58</v>
      </c>
      <c r="E24" s="9">
        <v>4</v>
      </c>
      <c r="F24" s="9">
        <v>531</v>
      </c>
      <c r="G24" s="9">
        <v>32</v>
      </c>
      <c r="H24" s="10">
        <v>284000</v>
      </c>
      <c r="I24" s="10">
        <v>5911000</v>
      </c>
      <c r="J24" s="10">
        <v>3506000</v>
      </c>
      <c r="K24" s="7">
        <f>J24*M24</f>
        <v>1577700</v>
      </c>
      <c r="L24" s="7">
        <f>J24-K24</f>
        <v>1928300</v>
      </c>
      <c r="M24" s="5">
        <v>0.45</v>
      </c>
      <c r="N24" s="8">
        <f>L24/(H24+I24+K24)</f>
        <v>0.24808625059503134</v>
      </c>
    </row>
    <row r="25" spans="1:14" ht="12.75">
      <c r="A25" s="2" t="s">
        <v>12</v>
      </c>
      <c r="B25" s="3" t="s">
        <v>59</v>
      </c>
      <c r="C25" s="3">
        <v>639940</v>
      </c>
      <c r="D25" s="4" t="s">
        <v>60</v>
      </c>
      <c r="E25" s="9">
        <v>3</v>
      </c>
      <c r="F25" s="9">
        <v>411</v>
      </c>
      <c r="G25" s="9">
        <v>22</v>
      </c>
      <c r="H25" s="10">
        <v>537000</v>
      </c>
      <c r="I25" s="10">
        <v>1701000</v>
      </c>
      <c r="J25" s="10">
        <v>4151000</v>
      </c>
      <c r="K25" s="7">
        <f>J25*M25</f>
        <v>1867950</v>
      </c>
      <c r="L25" s="7">
        <f>J25-K25</f>
        <v>2283050</v>
      </c>
      <c r="M25" s="5">
        <v>0.45</v>
      </c>
      <c r="N25" s="8">
        <f>L25/(H25+I25+K25)</f>
        <v>0.5560345352476285</v>
      </c>
    </row>
    <row r="26" spans="1:14" ht="12.75">
      <c r="A26" s="2" t="s">
        <v>12</v>
      </c>
      <c r="B26" s="3" t="s">
        <v>61</v>
      </c>
      <c r="C26" s="3">
        <v>641980</v>
      </c>
      <c r="D26" s="4" t="s">
        <v>62</v>
      </c>
      <c r="E26" s="9">
        <v>1</v>
      </c>
      <c r="F26" s="9">
        <v>323</v>
      </c>
      <c r="G26" s="9">
        <v>18</v>
      </c>
      <c r="H26" s="10">
        <v>396000</v>
      </c>
      <c r="I26" s="10">
        <v>2103000</v>
      </c>
      <c r="J26" s="10">
        <v>1737000</v>
      </c>
      <c r="K26" s="7">
        <f>J26*M26</f>
        <v>781650</v>
      </c>
      <c r="L26" s="7">
        <f>J26-K26</f>
        <v>955350</v>
      </c>
      <c r="M26" s="5">
        <v>0.45</v>
      </c>
      <c r="N26" s="8">
        <f>L26/(H26+I26+K26)</f>
        <v>0.29120753509213115</v>
      </c>
    </row>
    <row r="27" spans="1:14" ht="12.75">
      <c r="A27" s="2" t="s">
        <v>12</v>
      </c>
      <c r="B27" s="3" t="s">
        <v>63</v>
      </c>
      <c r="C27" s="3">
        <v>643380</v>
      </c>
      <c r="D27" s="4" t="s">
        <v>64</v>
      </c>
      <c r="E27" s="9">
        <v>3</v>
      </c>
      <c r="F27" s="9">
        <v>889</v>
      </c>
      <c r="G27" s="9">
        <v>52</v>
      </c>
      <c r="H27" s="10">
        <v>1489000</v>
      </c>
      <c r="I27" s="10">
        <v>3292000</v>
      </c>
      <c r="J27" s="10">
        <v>8318000</v>
      </c>
      <c r="K27" s="7">
        <f>J27*M27</f>
        <v>3743100</v>
      </c>
      <c r="L27" s="7">
        <f>J27-K27</f>
        <v>4574900</v>
      </c>
      <c r="M27" s="5">
        <v>0.45</v>
      </c>
      <c r="N27" s="8">
        <f>L27/(H27+I27+K27)</f>
        <v>0.5367018218932204</v>
      </c>
    </row>
    <row r="28" spans="1:14" ht="12.75">
      <c r="A28" s="2" t="s">
        <v>12</v>
      </c>
      <c r="B28" s="3" t="s">
        <v>65</v>
      </c>
      <c r="C28" s="3">
        <v>643410</v>
      </c>
      <c r="D28" s="4" t="s">
        <v>66</v>
      </c>
      <c r="E28" s="9">
        <v>3</v>
      </c>
      <c r="F28" s="9">
        <v>733</v>
      </c>
      <c r="G28" s="9">
        <v>41</v>
      </c>
      <c r="H28" s="10">
        <v>601000</v>
      </c>
      <c r="I28" s="10">
        <v>4611000</v>
      </c>
      <c r="J28" s="10">
        <v>5072000</v>
      </c>
      <c r="K28" s="7">
        <f>J28*M28</f>
        <v>2282400</v>
      </c>
      <c r="L28" s="7">
        <f>J28-K28</f>
        <v>2789600</v>
      </c>
      <c r="M28" s="5">
        <v>0.45</v>
      </c>
      <c r="N28" s="8">
        <f>L28/(H28+I28+K28)</f>
        <v>0.3722245943637916</v>
      </c>
    </row>
    <row r="30" spans="1:14" ht="12.75">
      <c r="A30" s="14" t="s">
        <v>67</v>
      </c>
      <c r="B30" s="14">
        <v>27</v>
      </c>
      <c r="C30" s="14"/>
      <c r="D30" s="14"/>
      <c r="E30" s="14">
        <f>SUM(E2:E28)</f>
        <v>46</v>
      </c>
      <c r="F30" s="15">
        <f>SUM(F2:F28)</f>
        <v>5964</v>
      </c>
      <c r="G30" s="15">
        <f>SUM(G2:G28)</f>
        <v>365</v>
      </c>
      <c r="H30" s="15">
        <f>SUM(H2:H28)</f>
        <v>13322000</v>
      </c>
      <c r="I30" s="15">
        <f>SUM(I2:I28)</f>
        <v>38041000</v>
      </c>
      <c r="J30" s="15">
        <f>SUM(J2:J28)</f>
        <v>67665000</v>
      </c>
      <c r="K30" s="15">
        <f>SUM(K2:K28)</f>
        <v>30449250</v>
      </c>
      <c r="L30" s="15">
        <f>SUM(L2:L28)</f>
        <v>37215750</v>
      </c>
      <c r="N30" s="8">
        <f>L30/(H30+I30+K30)</f>
        <v>0.45489214634727687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0:N3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0:N3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2024-03-05T17:01:36Z</dcterms:modified>
  <cp:category/>
  <cp:version/>
  <cp:contentType/>
  <cp:contentStatus/>
  <cp:revision>3</cp:revision>
</cp:coreProperties>
</file>