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<sst xmlns="http://schemas.openxmlformats.org/spreadsheetml/2006/main" count="253" uniqueCount="174">
  <si>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</si>
  <si>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</si>
  <si>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</si>
  <si>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</si>
  <si>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</si>
  <si>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</si>
  <si>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</si>
  <si>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</si>
  <si>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</si>
  <si>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</si>
  <si>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</si>
  <si>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</si>
  <si>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Santa Clara</t>
  </si>
  <si>
    <t xml:space="preserve">ACE Charter High </t>
  </si>
  <si>
    <t>CA-0125617</t>
  </si>
  <si>
    <t xml:space="preserve">ACE Empower Academy </t>
  </si>
  <si>
    <t>CA-0116814</t>
  </si>
  <si>
    <t xml:space="preserve">ACE Esperanza Middle </t>
  </si>
  <si>
    <t>CA-0129247</t>
  </si>
  <si>
    <t xml:space="preserve">ACE Inspire Academy </t>
  </si>
  <si>
    <t>CA-0131656</t>
  </si>
  <si>
    <t xml:space="preserve">Alpha Cindy Avitia High </t>
  </si>
  <si>
    <t>CA-0132274</t>
  </si>
  <si>
    <t xml:space="preserve">Alpha: Blanca Alvarado </t>
  </si>
  <si>
    <t>CA-0125526</t>
  </si>
  <si>
    <t xml:space="preserve">Alpha: Cornerstone Academy Preparatory </t>
  </si>
  <si>
    <t>CA-0121483</t>
  </si>
  <si>
    <t xml:space="preserve">Alpha: Jose Hernandez </t>
  </si>
  <si>
    <t>CA-0129213</t>
  </si>
  <si>
    <t>Alum Rock Union Elementary</t>
  </si>
  <si>
    <t>CA-4369369</t>
  </si>
  <si>
    <t xml:space="preserve">B. Roberto Cruz Leadership Academy </t>
  </si>
  <si>
    <t>CA-0131995</t>
  </si>
  <si>
    <t>Berryessa Union Elementary</t>
  </si>
  <si>
    <t>CA-4369377</t>
  </si>
  <si>
    <t xml:space="preserve">Bullis Charter </t>
  </si>
  <si>
    <t>CA-0106534</t>
  </si>
  <si>
    <t>Cambrian</t>
  </si>
  <si>
    <t>CA-4369385</t>
  </si>
  <si>
    <t>Campbell Union</t>
  </si>
  <si>
    <t>CA-4369393</t>
  </si>
  <si>
    <t>Campbell Union High</t>
  </si>
  <si>
    <t>CA-4369401</t>
  </si>
  <si>
    <t xml:space="preserve">Charter School of Morgan Hill </t>
  </si>
  <si>
    <t>CA-6118541</t>
  </si>
  <si>
    <t>Cupertino Union</t>
  </si>
  <si>
    <t>CA-4369419</t>
  </si>
  <si>
    <t xml:space="preserve">Discovery Charter </t>
  </si>
  <si>
    <t>CA-0111880</t>
  </si>
  <si>
    <t xml:space="preserve">Discovery Charter II </t>
  </si>
  <si>
    <t>CA-0127969</t>
  </si>
  <si>
    <t xml:space="preserve">Downtown College Prep - Alum Rock </t>
  </si>
  <si>
    <t>CA-0123257</t>
  </si>
  <si>
    <t xml:space="preserve">Downtown College Preparatory </t>
  </si>
  <si>
    <t>CA-4330585</t>
  </si>
  <si>
    <t xml:space="preserve">Downtown College Preparatory Middle </t>
  </si>
  <si>
    <t>CA-0129718</t>
  </si>
  <si>
    <t>East Side Union High</t>
  </si>
  <si>
    <t>CA-4369427</t>
  </si>
  <si>
    <t>East Valley School Transportation JPA</t>
  </si>
  <si>
    <t>CA-4340949</t>
  </si>
  <si>
    <t xml:space="preserve">Escuela Popular Accelerated Family Learning </t>
  </si>
  <si>
    <t>CA-4330726</t>
  </si>
  <si>
    <t xml:space="preserve">Escuela Popular/CTR for TRN and Careers FAM Lrng </t>
  </si>
  <si>
    <t>CA-0107151</t>
  </si>
  <si>
    <t>Evergreen Elementary</t>
  </si>
  <si>
    <t>CA-4369435</t>
  </si>
  <si>
    <t>Franklin-McKinley Elementary</t>
  </si>
  <si>
    <t>CA-4369450</t>
  </si>
  <si>
    <t>Fremont Union High</t>
  </si>
  <si>
    <t>CA-4369468</t>
  </si>
  <si>
    <t xml:space="preserve">Gilroy Prep (a Navigator School) </t>
  </si>
  <si>
    <t>CA-0123760</t>
  </si>
  <si>
    <t>Gilroy Unified</t>
  </si>
  <si>
    <t>CA-4369484</t>
  </si>
  <si>
    <t xml:space="preserve">KIPP Heartwood Academy </t>
  </si>
  <si>
    <t>CA-0106633</t>
  </si>
  <si>
    <t xml:space="preserve">KIPP Heritage Academy </t>
  </si>
  <si>
    <t>CA-0129205</t>
  </si>
  <si>
    <t xml:space="preserve">KIPP Navigate College Prep </t>
  </si>
  <si>
    <t>CA-0137315</t>
  </si>
  <si>
    <t xml:space="preserve">Kipp Prize Preparatory Academy </t>
  </si>
  <si>
    <t>CA-0129924</t>
  </si>
  <si>
    <t xml:space="preserve">KIPP San Jose Collegiate </t>
  </si>
  <si>
    <t>CA-0116889</t>
  </si>
  <si>
    <t>Lakeside Joint</t>
  </si>
  <si>
    <t>CA-4369492</t>
  </si>
  <si>
    <t xml:space="preserve">Latino College Preparatory Academy </t>
  </si>
  <si>
    <t>CA-4330668</t>
  </si>
  <si>
    <t>Los Altos Elementary</t>
  </si>
  <si>
    <t>CA-4369518</t>
  </si>
  <si>
    <t>Los Gatos Union Elementary</t>
  </si>
  <si>
    <t>CA-4369526</t>
  </si>
  <si>
    <t>Los Gatos-Saratoga Union High</t>
  </si>
  <si>
    <t>CA-4369534</t>
  </si>
  <si>
    <t xml:space="preserve">Luis Valdez Leadership Academy </t>
  </si>
  <si>
    <t>CA-0130856</t>
  </si>
  <si>
    <t>Luther Burbank</t>
  </si>
  <si>
    <t>CA-4369542</t>
  </si>
  <si>
    <t>Metropolitan Education</t>
  </si>
  <si>
    <t>CA-4340360</t>
  </si>
  <si>
    <t>Milpitas Unified</t>
  </si>
  <si>
    <t>CA-4373387</t>
  </si>
  <si>
    <t>Moreland</t>
  </si>
  <si>
    <t>CA-4369575</t>
  </si>
  <si>
    <t>Morgan Hill Unified</t>
  </si>
  <si>
    <t>CA-4369583</t>
  </si>
  <si>
    <t>Mount Pleasant Elementary</t>
  </si>
  <si>
    <t>CA-4369617</t>
  </si>
  <si>
    <t>Mountain View Whisman</t>
  </si>
  <si>
    <t>CA-4369591</t>
  </si>
  <si>
    <t>Mountain View-Los Altos Union High</t>
  </si>
  <si>
    <t>CA-4369609</t>
  </si>
  <si>
    <t>North County Regional Occupational Center/Program (ROC/P)</t>
  </si>
  <si>
    <t>CA-4376620</t>
  </si>
  <si>
    <t>Oak Grove Elementary</t>
  </si>
  <si>
    <t>CA-4369625</t>
  </si>
  <si>
    <t>Orchard Elementary</t>
  </si>
  <si>
    <t>CA-4369633</t>
  </si>
  <si>
    <t>Palo Alto Unified</t>
  </si>
  <si>
    <t>CA-4369641</t>
  </si>
  <si>
    <t xml:space="preserve">Perseverance Preparatory </t>
  </si>
  <si>
    <t>CA-0137059</t>
  </si>
  <si>
    <t xml:space="preserve">Rocketship Academy Brilliant Minds </t>
  </si>
  <si>
    <t>CA-0125781</t>
  </si>
  <si>
    <t xml:space="preserve">Rocketship Alma Academy </t>
  </si>
  <si>
    <t>CA-0125799</t>
  </si>
  <si>
    <t xml:space="preserve">Rocketship Discovery Prep </t>
  </si>
  <si>
    <t>CA-0123281</t>
  </si>
  <si>
    <t xml:space="preserve">Rocketship Fuerza Community Prep </t>
  </si>
  <si>
    <t>CA-0131110</t>
  </si>
  <si>
    <t xml:space="preserve">Rocketship Los Suenos Academy </t>
  </si>
  <si>
    <t>CA-0120642</t>
  </si>
  <si>
    <t xml:space="preserve">Rocketship Mateo Sheedy Elementary </t>
  </si>
  <si>
    <t>CA-0113704</t>
  </si>
  <si>
    <t xml:space="preserve">Rocketship Mosaic Elementary </t>
  </si>
  <si>
    <t>CA-0123299</t>
  </si>
  <si>
    <t xml:space="preserve">Rocketship Rising Stars </t>
  </si>
  <si>
    <t>CA-0133496</t>
  </si>
  <si>
    <t xml:space="preserve">Rocketship Si Se Puede Academy </t>
  </si>
  <si>
    <t>CA-0119024</t>
  </si>
  <si>
    <t xml:space="preserve">Rocketship Spark Academy </t>
  </si>
  <si>
    <t>CA-0128108</t>
  </si>
  <si>
    <t xml:space="preserve">San Jose Conservation Corps Charter </t>
  </si>
  <si>
    <t>CA-4330676</t>
  </si>
  <si>
    <t>San Jose Unified</t>
  </si>
  <si>
    <t>CA-4369666</t>
  </si>
  <si>
    <t>Santa Clara County Office of Education</t>
  </si>
  <si>
    <t>CA-4310439</t>
  </si>
  <si>
    <t>Santa Clara Unified</t>
  </si>
  <si>
    <t>CA-4369674</t>
  </si>
  <si>
    <t>Saratoga Union Elementary</t>
  </si>
  <si>
    <t>CA-4369682</t>
  </si>
  <si>
    <t xml:space="preserve">Summit Public School: Denali </t>
  </si>
  <si>
    <t>CA-0128090</t>
  </si>
  <si>
    <t xml:space="preserve">Summit Public School: Tahoma </t>
  </si>
  <si>
    <t>CA-0123794</t>
  </si>
  <si>
    <t>Sunnyvale</t>
  </si>
  <si>
    <t>CA-4369690</t>
  </si>
  <si>
    <t xml:space="preserve">Sunrise Middle </t>
  </si>
  <si>
    <t>CA-0124065</t>
  </si>
  <si>
    <t>Union Elementary</t>
  </si>
  <si>
    <t>CA-4369708</t>
  </si>
  <si>
    <t xml:space="preserve">University Preparatory Academy Charter </t>
  </si>
  <si>
    <t>CA-0113431</t>
  </si>
  <si>
    <t xml:space="preserve">Voices College-Bound Language ACAD at Morgan Hill </t>
  </si>
  <si>
    <t>CA-0131748</t>
  </si>
  <si>
    <t xml:space="preserve">Voices College-Bound Language ACAD at Mt. Pleasant </t>
  </si>
  <si>
    <t>CA-0132530</t>
  </si>
  <si>
    <t xml:space="preserve">Voices College-Bound Language Academy </t>
  </si>
  <si>
    <t>CA-0113662</t>
  </si>
  <si>
    <t>West Valley Schools Transportation Agency JPA</t>
  </si>
  <si>
    <t>CA-4340899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</si>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</sst>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C1">
      <selection activeCell="G68" sqref="G68"/>
    </sheetView>
  </sheetViews>
  <sheetFormatPr defaultColWidth="12.57421875" defaultRowHeight="12.75"/>
  <cols>
    <col min="1" max="1" width="18.57421875" style="0" customWidth="1"/>
    <col min="2" max="2" width="86.7109375" style="0" customWidth="1"/>
    <col min="3" max="3" width="15.281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3.4218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601561</v>
      </c>
      <c r="D2" s="5" t="s">
        <v>14</v>
      </c>
      <c r="E2" s="3">
        <v>1</v>
      </c>
      <c r="F2" s="6">
        <v>370</v>
      </c>
      <c r="G2" s="3">
        <v>18</v>
      </c>
      <c r="H2" s="7">
        <v>945000</v>
      </c>
      <c r="I2" s="7">
        <v>1839000</v>
      </c>
      <c r="J2" s="7">
        <v>3358000</v>
      </c>
      <c r="K2" s="7">
        <f>M2*J2</f>
        <v>1511100</v>
      </c>
      <c r="L2" s="7">
        <f>J2-K2</f>
        <v>1846900</v>
      </c>
      <c r="M2" s="8">
        <v>0.45</v>
      </c>
      <c r="N2" s="9">
        <f>L2/(H2+I2+K2)</f>
        <v>0.43000162976414985</v>
      </c>
    </row>
    <row r="3" spans="1:14" ht="12.75">
      <c r="A3" s="2" t="s">
        <v>12</v>
      </c>
      <c r="B3" s="3" t="s">
        <v>15</v>
      </c>
      <c r="C3" s="4">
        <v>602217</v>
      </c>
      <c r="D3" s="5" t="s">
        <v>16</v>
      </c>
      <c r="E3" s="3">
        <v>1</v>
      </c>
      <c r="F3" s="6">
        <v>191</v>
      </c>
      <c r="G3" s="3">
        <v>8</v>
      </c>
      <c r="H3" s="7">
        <v>601000</v>
      </c>
      <c r="I3" s="7">
        <v>817000</v>
      </c>
      <c r="J3" s="7">
        <v>2261000</v>
      </c>
      <c r="K3" s="7">
        <f>M3*J3</f>
        <v>1017450</v>
      </c>
      <c r="L3" s="7">
        <f>J3-K3</f>
        <v>1243550</v>
      </c>
      <c r="M3" s="8">
        <v>0.45</v>
      </c>
      <c r="N3" s="9">
        <f>L3/(H3+I3+K3)</f>
        <v>0.5106037898540311</v>
      </c>
    </row>
    <row r="4" spans="1:14" ht="12.75">
      <c r="A4" s="2" t="s">
        <v>12</v>
      </c>
      <c r="B4" s="3" t="s">
        <v>17</v>
      </c>
      <c r="C4" s="4">
        <v>601852</v>
      </c>
      <c r="D4" s="5" t="s">
        <v>18</v>
      </c>
      <c r="E4" s="3">
        <v>1</v>
      </c>
      <c r="F4" s="6">
        <v>221</v>
      </c>
      <c r="G4" s="3">
        <v>9</v>
      </c>
      <c r="H4" s="7">
        <v>546000</v>
      </c>
      <c r="I4" s="7">
        <v>1257000</v>
      </c>
      <c r="J4" s="7">
        <v>2078000</v>
      </c>
      <c r="K4" s="7">
        <f>M4*J4</f>
        <v>935100</v>
      </c>
      <c r="L4" s="7">
        <f>J4-K4</f>
        <v>1142900</v>
      </c>
      <c r="M4" s="8">
        <v>0.45</v>
      </c>
      <c r="N4" s="9">
        <f>L4/(H4+I4+K4)</f>
        <v>0.4174062305978598</v>
      </c>
    </row>
    <row r="5" spans="1:14" ht="12.75">
      <c r="A5" s="2" t="s">
        <v>12</v>
      </c>
      <c r="B5" s="3" t="s">
        <v>19</v>
      </c>
      <c r="C5" s="4">
        <v>602138</v>
      </c>
      <c r="D5" s="5" t="s">
        <v>20</v>
      </c>
      <c r="E5" s="3">
        <v>1</v>
      </c>
      <c r="F5" s="6">
        <v>239</v>
      </c>
      <c r="G5" s="3">
        <v>9</v>
      </c>
      <c r="H5" s="7">
        <v>505000</v>
      </c>
      <c r="I5" s="7">
        <v>2274000</v>
      </c>
      <c r="J5" s="7">
        <v>452000</v>
      </c>
      <c r="K5" s="7">
        <f>M5*J5</f>
        <v>203400</v>
      </c>
      <c r="L5" s="7">
        <f>J5-K5</f>
        <v>248600</v>
      </c>
      <c r="M5" s="8">
        <v>0.45</v>
      </c>
      <c r="N5" s="9">
        <f>L5/(H5+I5+K5)</f>
        <v>0.08335568669527897</v>
      </c>
    </row>
    <row r="6" spans="1:14" ht="12.75">
      <c r="A6" s="2" t="s">
        <v>12</v>
      </c>
      <c r="B6" s="3" t="s">
        <v>21</v>
      </c>
      <c r="C6" s="4">
        <v>601636</v>
      </c>
      <c r="D6" s="5" t="s">
        <v>22</v>
      </c>
      <c r="E6" s="3">
        <v>1</v>
      </c>
      <c r="F6" s="6">
        <v>455</v>
      </c>
      <c r="G6" s="3">
        <v>26</v>
      </c>
      <c r="H6" s="7">
        <v>1170000</v>
      </c>
      <c r="I6" s="7">
        <v>2438000</v>
      </c>
      <c r="J6" s="7">
        <v>4321000</v>
      </c>
      <c r="K6" s="7">
        <f>M6*J6</f>
        <v>1944450</v>
      </c>
      <c r="L6" s="7">
        <f>J6-K6</f>
        <v>2376550</v>
      </c>
      <c r="M6" s="8">
        <v>0.45</v>
      </c>
      <c r="N6" s="9">
        <f>L6/(H6+I6+K6)</f>
        <v>0.4280182622085746</v>
      </c>
    </row>
    <row r="7" spans="1:14" ht="12.75">
      <c r="A7" s="2" t="s">
        <v>12</v>
      </c>
      <c r="B7" s="3" t="s">
        <v>23</v>
      </c>
      <c r="C7" s="4">
        <v>602221</v>
      </c>
      <c r="D7" s="5" t="s">
        <v>24</v>
      </c>
      <c r="E7" s="3">
        <v>1</v>
      </c>
      <c r="F7" s="6">
        <v>468</v>
      </c>
      <c r="G7" s="3">
        <v>19</v>
      </c>
      <c r="H7" s="7">
        <v>984000</v>
      </c>
      <c r="I7" s="7">
        <v>1133000</v>
      </c>
      <c r="J7" s="7">
        <v>3081000</v>
      </c>
      <c r="K7" s="7">
        <f>M7*J7</f>
        <v>1386450</v>
      </c>
      <c r="L7" s="7">
        <f>J7-K7</f>
        <v>1694550</v>
      </c>
      <c r="M7" s="8">
        <v>0.45</v>
      </c>
      <c r="N7" s="9">
        <f>L7/(H7+I7+K7)</f>
        <v>0.48368037220454124</v>
      </c>
    </row>
    <row r="8" spans="1:14" ht="12.75">
      <c r="A8" s="2" t="s">
        <v>12</v>
      </c>
      <c r="B8" s="3" t="s">
        <v>25</v>
      </c>
      <c r="C8" s="4">
        <v>601671</v>
      </c>
      <c r="D8" s="5" t="s">
        <v>26</v>
      </c>
      <c r="E8" s="3">
        <v>1</v>
      </c>
      <c r="F8" s="6">
        <v>520</v>
      </c>
      <c r="G8" s="3">
        <v>24</v>
      </c>
      <c r="H8" s="7">
        <v>917000</v>
      </c>
      <c r="I8" s="7">
        <v>1744000</v>
      </c>
      <c r="J8" s="7">
        <v>4018000</v>
      </c>
      <c r="K8" s="7">
        <f>M8*J8</f>
        <v>1808100</v>
      </c>
      <c r="L8" s="7">
        <f>J8-K8</f>
        <v>2209900</v>
      </c>
      <c r="M8" s="8">
        <v>0.45</v>
      </c>
      <c r="N8" s="9">
        <f>L8/(H8+I8+K8)</f>
        <v>0.4944843480790316</v>
      </c>
    </row>
    <row r="9" spans="1:14" ht="12.75">
      <c r="A9" s="2" t="s">
        <v>12</v>
      </c>
      <c r="B9" s="3" t="s">
        <v>27</v>
      </c>
      <c r="C9" s="4">
        <v>602144</v>
      </c>
      <c r="D9" s="5" t="s">
        <v>28</v>
      </c>
      <c r="E9" s="3">
        <v>1</v>
      </c>
      <c r="F9" s="6">
        <v>451</v>
      </c>
      <c r="G9" s="3">
        <v>22</v>
      </c>
      <c r="H9" s="7">
        <v>1084000</v>
      </c>
      <c r="I9" s="7">
        <v>1110000</v>
      </c>
      <c r="J9" s="7">
        <v>3165000</v>
      </c>
      <c r="K9" s="7">
        <f>M9*J9</f>
        <v>1424250</v>
      </c>
      <c r="L9" s="7">
        <f>J9-K9</f>
        <v>1740750</v>
      </c>
      <c r="M9" s="8">
        <v>0.45</v>
      </c>
      <c r="N9" s="9">
        <f>L9/(H9+I9+K9)</f>
        <v>0.4811027430387618</v>
      </c>
    </row>
    <row r="10" spans="1:14" ht="12.75">
      <c r="A10" s="2" t="s">
        <v>12</v>
      </c>
      <c r="B10" s="3" t="s">
        <v>29</v>
      </c>
      <c r="C10" s="4">
        <v>602310</v>
      </c>
      <c r="D10" s="5" t="s">
        <v>30</v>
      </c>
      <c r="E10" s="3">
        <v>22</v>
      </c>
      <c r="F10" s="6">
        <v>7529</v>
      </c>
      <c r="G10" s="3">
        <v>383</v>
      </c>
      <c r="H10" s="7">
        <v>27729000</v>
      </c>
      <c r="I10" s="7">
        <v>47484000</v>
      </c>
      <c r="J10" s="7">
        <v>98842000</v>
      </c>
      <c r="K10" s="7">
        <f>M10*J10</f>
        <v>44478900</v>
      </c>
      <c r="L10" s="7">
        <f>J10-K10</f>
        <v>54363100</v>
      </c>
      <c r="M10" s="8">
        <v>0.45</v>
      </c>
      <c r="N10" s="9">
        <f>L10/(H10+I10+K10)</f>
        <v>0.4541919712194392</v>
      </c>
    </row>
    <row r="11" spans="1:14" ht="12.75">
      <c r="A11" s="2" t="s">
        <v>12</v>
      </c>
      <c r="B11" s="3" t="s">
        <v>31</v>
      </c>
      <c r="C11" s="4">
        <v>601474</v>
      </c>
      <c r="D11" s="5" t="s">
        <v>32</v>
      </c>
      <c r="E11" s="3">
        <v>1</v>
      </c>
      <c r="F11" s="6">
        <v>264</v>
      </c>
      <c r="G11" s="3">
        <v>14</v>
      </c>
      <c r="H11" s="7">
        <v>410000</v>
      </c>
      <c r="I11" s="7">
        <v>1516000</v>
      </c>
      <c r="J11" s="7">
        <v>2464000</v>
      </c>
      <c r="K11" s="7">
        <f>M11*J11</f>
        <v>1108800</v>
      </c>
      <c r="L11" s="7">
        <f>J11-K11</f>
        <v>1355200</v>
      </c>
      <c r="M11" s="8">
        <v>0.45</v>
      </c>
      <c r="N11" s="9">
        <f>L11/(H11+I11+K11)</f>
        <v>0.44655331488071703</v>
      </c>
    </row>
    <row r="12" spans="1:14" ht="12.75">
      <c r="A12" s="2" t="s">
        <v>12</v>
      </c>
      <c r="B12" s="3" t="s">
        <v>33</v>
      </c>
      <c r="C12" s="4">
        <v>604800</v>
      </c>
      <c r="D12" s="5" t="s">
        <v>34</v>
      </c>
      <c r="E12" s="3">
        <v>14</v>
      </c>
      <c r="F12" s="6">
        <v>5940</v>
      </c>
      <c r="G12" s="3">
        <v>260</v>
      </c>
      <c r="H12" s="7">
        <v>10776000</v>
      </c>
      <c r="I12" s="7">
        <v>45914000</v>
      </c>
      <c r="J12" s="7">
        <v>39834000</v>
      </c>
      <c r="K12" s="7">
        <f>M12*J12</f>
        <v>17925300</v>
      </c>
      <c r="L12" s="7">
        <f>J12-K12</f>
        <v>21908700</v>
      </c>
      <c r="M12" s="8">
        <v>0.45</v>
      </c>
      <c r="N12" s="9">
        <f>L12/(H12+I12+K12)</f>
        <v>0.29362208555081865</v>
      </c>
    </row>
    <row r="13" spans="1:14" ht="12.75">
      <c r="A13" s="2" t="s">
        <v>12</v>
      </c>
      <c r="B13" s="3" t="s">
        <v>35</v>
      </c>
      <c r="C13" s="4">
        <v>602415</v>
      </c>
      <c r="D13" s="5" t="s">
        <v>36</v>
      </c>
      <c r="E13" s="3">
        <v>1</v>
      </c>
      <c r="F13" s="6">
        <v>1058</v>
      </c>
      <c r="G13" s="3">
        <v>71</v>
      </c>
      <c r="H13" s="7">
        <v>114000</v>
      </c>
      <c r="I13" s="7">
        <v>14478000</v>
      </c>
      <c r="J13" s="7">
        <v>692000</v>
      </c>
      <c r="K13" s="7">
        <f>M13*J13</f>
        <v>311400</v>
      </c>
      <c r="L13" s="7">
        <f>J13-K13</f>
        <v>380600</v>
      </c>
      <c r="M13" s="8">
        <v>0.45</v>
      </c>
      <c r="N13" s="9">
        <f>L13/(H13+I13+K13)</f>
        <v>0.025537796744367056</v>
      </c>
    </row>
    <row r="14" spans="1:14" ht="12.75">
      <c r="A14" s="2" t="s">
        <v>12</v>
      </c>
      <c r="B14" s="3" t="s">
        <v>37</v>
      </c>
      <c r="C14" s="4">
        <v>607140</v>
      </c>
      <c r="D14" s="5" t="s">
        <v>38</v>
      </c>
      <c r="E14" s="3">
        <v>6</v>
      </c>
      <c r="F14" s="6">
        <v>2919</v>
      </c>
      <c r="G14" s="3">
        <v>128</v>
      </c>
      <c r="H14" s="7">
        <v>3068000</v>
      </c>
      <c r="I14" s="7">
        <v>23352000</v>
      </c>
      <c r="J14" s="7">
        <v>19771000</v>
      </c>
      <c r="K14" s="7">
        <f>M14*J14</f>
        <v>8896950</v>
      </c>
      <c r="L14" s="7">
        <f>J14-K14</f>
        <v>10874050</v>
      </c>
      <c r="M14" s="8">
        <v>0.45</v>
      </c>
      <c r="N14" s="9">
        <f>L14/(H14+I14+K14)</f>
        <v>0.3078988984043073</v>
      </c>
    </row>
    <row r="15" spans="1:14" ht="12.75">
      <c r="A15" s="2" t="s">
        <v>12</v>
      </c>
      <c r="B15" s="3" t="s">
        <v>39</v>
      </c>
      <c r="C15" s="4">
        <v>607200</v>
      </c>
      <c r="D15" s="5" t="s">
        <v>40</v>
      </c>
      <c r="E15" s="3">
        <v>12</v>
      </c>
      <c r="F15" s="6">
        <v>6253</v>
      </c>
      <c r="G15" s="3">
        <v>278</v>
      </c>
      <c r="H15" s="7">
        <v>13934000</v>
      </c>
      <c r="I15" s="7">
        <v>92556000</v>
      </c>
      <c r="J15" s="7">
        <v>28666000</v>
      </c>
      <c r="K15" s="7">
        <f>M15*J15</f>
        <v>12899700</v>
      </c>
      <c r="L15" s="7">
        <f>J15-K15</f>
        <v>15766300</v>
      </c>
      <c r="M15" s="8">
        <v>0.45</v>
      </c>
      <c r="N15" s="9">
        <f>L15/(H15+I15+K15)</f>
        <v>0.1320574555426473</v>
      </c>
    </row>
    <row r="16" spans="1:14" ht="12.75">
      <c r="A16" s="2" t="s">
        <v>12</v>
      </c>
      <c r="B16" s="3" t="s">
        <v>41</v>
      </c>
      <c r="C16" s="4">
        <v>607230</v>
      </c>
      <c r="D16" s="5" t="s">
        <v>42</v>
      </c>
      <c r="E16" s="3">
        <v>6</v>
      </c>
      <c r="F16" s="6">
        <v>8639</v>
      </c>
      <c r="G16" s="3">
        <v>388</v>
      </c>
      <c r="H16" s="7">
        <v>10844000</v>
      </c>
      <c r="I16" s="7">
        <v>136762000</v>
      </c>
      <c r="J16" s="7">
        <v>24870000</v>
      </c>
      <c r="K16" s="7">
        <f>M16*J16</f>
        <v>11191500</v>
      </c>
      <c r="L16" s="7">
        <f>J16-K16</f>
        <v>13678500</v>
      </c>
      <c r="M16" s="8">
        <v>0.45</v>
      </c>
      <c r="N16" s="9">
        <f>L16/(H16+I16+K16)</f>
        <v>0.0861380059509753</v>
      </c>
    </row>
    <row r="17" spans="1:14" ht="12.75">
      <c r="A17" s="2" t="s">
        <v>12</v>
      </c>
      <c r="B17" s="3" t="s">
        <v>43</v>
      </c>
      <c r="C17" s="4">
        <v>601913</v>
      </c>
      <c r="D17" s="5" t="s">
        <v>44</v>
      </c>
      <c r="E17" s="3">
        <v>1</v>
      </c>
      <c r="F17" s="6">
        <v>654</v>
      </c>
      <c r="G17" s="3">
        <v>34</v>
      </c>
      <c r="H17" s="7">
        <v>286000</v>
      </c>
      <c r="I17" s="7">
        <v>3856000</v>
      </c>
      <c r="J17" s="7">
        <v>2894000</v>
      </c>
      <c r="K17" s="7">
        <f>M17*J17</f>
        <v>1302300</v>
      </c>
      <c r="L17" s="7">
        <f>J17-K17</f>
        <v>1591700</v>
      </c>
      <c r="M17" s="8">
        <v>0.45</v>
      </c>
      <c r="N17" s="9">
        <f>L17/(H17+I17+K17)</f>
        <v>0.29236081773598077</v>
      </c>
    </row>
    <row r="18" spans="1:14" ht="12.75">
      <c r="A18" s="2" t="s">
        <v>12</v>
      </c>
      <c r="B18" s="3" t="s">
        <v>45</v>
      </c>
      <c r="C18" s="4">
        <v>610290</v>
      </c>
      <c r="D18" s="5" t="s">
        <v>46</v>
      </c>
      <c r="E18" s="3">
        <v>23</v>
      </c>
      <c r="F18" s="6">
        <v>13467</v>
      </c>
      <c r="G18" s="3">
        <v>599</v>
      </c>
      <c r="H18" s="7">
        <v>11639000</v>
      </c>
      <c r="I18" s="7">
        <v>167319000</v>
      </c>
      <c r="J18" s="7">
        <v>43057000</v>
      </c>
      <c r="K18" s="7">
        <f>M18*J18</f>
        <v>19375650</v>
      </c>
      <c r="L18" s="7">
        <f>J18-K18</f>
        <v>23681350</v>
      </c>
      <c r="M18" s="8">
        <v>0.45</v>
      </c>
      <c r="N18" s="9">
        <f>L18/(H18+I18+K18)</f>
        <v>0.11940157406471368</v>
      </c>
    </row>
    <row r="19" spans="1:14" ht="12.75">
      <c r="A19" s="2" t="s">
        <v>12</v>
      </c>
      <c r="B19" s="3" t="s">
        <v>47</v>
      </c>
      <c r="C19" s="4">
        <v>601591</v>
      </c>
      <c r="D19" s="5" t="s">
        <v>48</v>
      </c>
      <c r="E19" s="3">
        <v>1</v>
      </c>
      <c r="F19" s="6">
        <v>535</v>
      </c>
      <c r="G19" s="3">
        <v>23</v>
      </c>
      <c r="H19" s="7">
        <v>210000</v>
      </c>
      <c r="I19" s="7">
        <v>4316000</v>
      </c>
      <c r="J19" s="7">
        <v>2290000</v>
      </c>
      <c r="K19" s="7">
        <f>M19*J19</f>
        <v>1030500</v>
      </c>
      <c r="L19" s="7">
        <f>J19-K19</f>
        <v>1259500</v>
      </c>
      <c r="M19" s="8">
        <v>0.45</v>
      </c>
      <c r="N19" s="9">
        <f>L19/(H19+I19+K19)</f>
        <v>0.22667146585080536</v>
      </c>
    </row>
    <row r="20" spans="1:14" ht="12.75">
      <c r="A20" s="2" t="s">
        <v>12</v>
      </c>
      <c r="B20" s="3" t="s">
        <v>49</v>
      </c>
      <c r="C20" s="4">
        <v>602410</v>
      </c>
      <c r="D20" s="5" t="s">
        <v>50</v>
      </c>
      <c r="E20" s="3">
        <v>1</v>
      </c>
      <c r="F20" s="6">
        <v>488</v>
      </c>
      <c r="G20" s="3">
        <v>20</v>
      </c>
      <c r="H20" s="7">
        <v>240000</v>
      </c>
      <c r="I20" s="7">
        <v>6072000</v>
      </c>
      <c r="J20" s="7">
        <v>467000</v>
      </c>
      <c r="K20" s="7">
        <f>M20*J20</f>
        <v>210150</v>
      </c>
      <c r="L20" s="7">
        <f>J20-K20</f>
        <v>256850</v>
      </c>
      <c r="M20" s="8">
        <v>0.45</v>
      </c>
      <c r="N20" s="9">
        <f>L20/(H20+I20+K20)</f>
        <v>0.039381185651970595</v>
      </c>
    </row>
    <row r="21" spans="1:14" ht="12.75">
      <c r="A21" s="2" t="s">
        <v>12</v>
      </c>
      <c r="B21" s="3" t="s">
        <v>51</v>
      </c>
      <c r="C21" s="4">
        <v>601656</v>
      </c>
      <c r="D21" s="5" t="s">
        <v>52</v>
      </c>
      <c r="E21" s="3">
        <v>1</v>
      </c>
      <c r="F21" s="6">
        <v>529</v>
      </c>
      <c r="G21" s="3">
        <v>15</v>
      </c>
      <c r="H21" s="7">
        <v>1281000</v>
      </c>
      <c r="I21" s="7">
        <v>2875000</v>
      </c>
      <c r="J21" s="7">
        <v>5819000</v>
      </c>
      <c r="K21" s="7">
        <f>M21*J21</f>
        <v>2618550</v>
      </c>
      <c r="L21" s="7">
        <f>J21-K21</f>
        <v>3200450</v>
      </c>
      <c r="M21" s="8">
        <v>0.45</v>
      </c>
      <c r="N21" s="9">
        <f>L21/(H21+I21+K21)</f>
        <v>0.47242252252917166</v>
      </c>
    </row>
    <row r="22" spans="1:14" ht="12.75">
      <c r="A22" s="2" t="s">
        <v>12</v>
      </c>
      <c r="B22" s="3" t="s">
        <v>53</v>
      </c>
      <c r="C22" s="4">
        <v>601597</v>
      </c>
      <c r="D22" s="5" t="s">
        <v>54</v>
      </c>
      <c r="E22" s="3">
        <v>1</v>
      </c>
      <c r="F22" s="6">
        <v>495</v>
      </c>
      <c r="G22" s="3">
        <v>23</v>
      </c>
      <c r="H22" s="7">
        <v>791000</v>
      </c>
      <c r="I22" s="7">
        <v>4346000</v>
      </c>
      <c r="J22" s="7">
        <v>1696000</v>
      </c>
      <c r="K22" s="7">
        <f>M22*J22</f>
        <v>763200</v>
      </c>
      <c r="L22" s="7">
        <f>J22-K22</f>
        <v>932800</v>
      </c>
      <c r="M22" s="8">
        <v>0.45</v>
      </c>
      <c r="N22" s="9">
        <f>L22/(H22+I22+K22)</f>
        <v>0.1580963357174333</v>
      </c>
    </row>
    <row r="23" spans="1:14" ht="12.75">
      <c r="A23" s="2" t="s">
        <v>12</v>
      </c>
      <c r="B23" s="3" t="s">
        <v>55</v>
      </c>
      <c r="C23" s="4">
        <v>602251</v>
      </c>
      <c r="D23" s="5" t="s">
        <v>56</v>
      </c>
      <c r="E23" s="3">
        <v>1</v>
      </c>
      <c r="F23" s="6">
        <v>294</v>
      </c>
      <c r="G23" s="3">
        <v>9</v>
      </c>
      <c r="H23" s="7">
        <v>768000</v>
      </c>
      <c r="I23" s="7">
        <v>4324000</v>
      </c>
      <c r="J23" s="7">
        <v>1312000</v>
      </c>
      <c r="K23" s="7">
        <f>M23*J23</f>
        <v>590400</v>
      </c>
      <c r="L23" s="7">
        <f>J23-K23</f>
        <v>721600</v>
      </c>
      <c r="M23" s="8">
        <v>0.45</v>
      </c>
      <c r="N23" s="9">
        <f>L23/(H23+I23+K23)</f>
        <v>0.12698859636773194</v>
      </c>
    </row>
    <row r="24" spans="1:14" ht="12.75">
      <c r="A24" s="2" t="s">
        <v>12</v>
      </c>
      <c r="B24" s="3" t="s">
        <v>57</v>
      </c>
      <c r="C24" s="4">
        <v>611820</v>
      </c>
      <c r="D24" s="5" t="s">
        <v>58</v>
      </c>
      <c r="E24" s="3">
        <v>16</v>
      </c>
      <c r="F24" s="6">
        <v>21148</v>
      </c>
      <c r="G24" s="3">
        <v>948</v>
      </c>
      <c r="H24" s="7">
        <v>32048000</v>
      </c>
      <c r="I24" s="7">
        <v>234519000</v>
      </c>
      <c r="J24" s="7">
        <v>186993000</v>
      </c>
      <c r="K24" s="7">
        <f>M24*J24</f>
        <v>84146850</v>
      </c>
      <c r="L24" s="7">
        <f>J24-K24</f>
        <v>102846150</v>
      </c>
      <c r="M24" s="8">
        <v>0.45</v>
      </c>
      <c r="N24" s="9">
        <f>L24/(H24+I24+K24)</f>
        <v>0.29324804252811804</v>
      </c>
    </row>
    <row r="25" spans="1:14" ht="12.75">
      <c r="A25" s="2" t="s">
        <v>12</v>
      </c>
      <c r="B25" s="3" t="s">
        <v>59</v>
      </c>
      <c r="C25" s="4">
        <v>601381</v>
      </c>
      <c r="D25" s="5" t="s">
        <v>60</v>
      </c>
      <c r="E25" s="3">
        <v>0</v>
      </c>
      <c r="F25" s="6">
        <v>0</v>
      </c>
      <c r="G25" s="3">
        <v>0</v>
      </c>
      <c r="H25" s="7">
        <v>0</v>
      </c>
      <c r="I25" s="7">
        <v>734000</v>
      </c>
      <c r="J25" s="7">
        <v>0</v>
      </c>
      <c r="K25" s="7">
        <f>M25*J25</f>
        <v>0</v>
      </c>
      <c r="L25" s="7">
        <f>J25-K25</f>
        <v>0</v>
      </c>
      <c r="M25" s="8">
        <v>0.45</v>
      </c>
      <c r="N25" s="9">
        <f>L25/(H25+I25+K25)</f>
        <v>0</v>
      </c>
    </row>
    <row r="26" spans="1:14" ht="12.75">
      <c r="A26" s="2" t="s">
        <v>12</v>
      </c>
      <c r="B26" s="3" t="s">
        <v>61</v>
      </c>
      <c r="C26" s="4">
        <v>601906</v>
      </c>
      <c r="D26" s="5" t="s">
        <v>62</v>
      </c>
      <c r="E26" s="3">
        <v>1</v>
      </c>
      <c r="F26" s="6">
        <v>391</v>
      </c>
      <c r="G26" s="3">
        <v>17</v>
      </c>
      <c r="H26" s="7">
        <v>690000</v>
      </c>
      <c r="I26" s="7">
        <v>2194000</v>
      </c>
      <c r="J26" s="7">
        <v>3767000</v>
      </c>
      <c r="K26" s="7">
        <f>M26*J26</f>
        <v>1695150</v>
      </c>
      <c r="L26" s="7">
        <f>J26-K26</f>
        <v>2071850</v>
      </c>
      <c r="M26" s="8">
        <v>0.45</v>
      </c>
      <c r="N26" s="9">
        <f>L26/(H26+I26+K26)</f>
        <v>0.4524529661618423</v>
      </c>
    </row>
    <row r="27" spans="1:14" ht="12.75">
      <c r="A27" s="2" t="s">
        <v>12</v>
      </c>
      <c r="B27" s="3" t="s">
        <v>63</v>
      </c>
      <c r="C27" s="4">
        <v>602392</v>
      </c>
      <c r="D27" s="5" t="s">
        <v>64</v>
      </c>
      <c r="E27" s="3">
        <v>1</v>
      </c>
      <c r="F27" s="6">
        <v>528</v>
      </c>
      <c r="G27" s="3">
        <v>16</v>
      </c>
      <c r="H27" s="7">
        <v>547000</v>
      </c>
      <c r="I27" s="7">
        <v>2151000</v>
      </c>
      <c r="J27" s="7">
        <v>4905000</v>
      </c>
      <c r="K27" s="7">
        <f>M27*J27</f>
        <v>2207250</v>
      </c>
      <c r="L27" s="7">
        <f>J27-K27</f>
        <v>2697750</v>
      </c>
      <c r="M27" s="8">
        <v>0.45</v>
      </c>
      <c r="N27" s="9">
        <f>L27/(H27+I27+K27)</f>
        <v>0.5499719688089292</v>
      </c>
    </row>
    <row r="28" spans="1:14" ht="12.75">
      <c r="A28" s="2" t="s">
        <v>12</v>
      </c>
      <c r="B28" s="3" t="s">
        <v>65</v>
      </c>
      <c r="C28" s="4">
        <v>613140</v>
      </c>
      <c r="D28" s="5" t="s">
        <v>66</v>
      </c>
      <c r="E28" s="3">
        <v>16</v>
      </c>
      <c r="F28" s="6">
        <v>8880</v>
      </c>
      <c r="G28" s="3">
        <v>382</v>
      </c>
      <c r="H28" s="7">
        <v>14165000</v>
      </c>
      <c r="I28" s="7">
        <v>68863000</v>
      </c>
      <c r="J28" s="7">
        <v>58822000</v>
      </c>
      <c r="K28" s="7">
        <f>M28*J28</f>
        <v>26469900</v>
      </c>
      <c r="L28" s="7">
        <f>J28-K28</f>
        <v>32352100</v>
      </c>
      <c r="M28" s="8">
        <v>0.45</v>
      </c>
      <c r="N28" s="9">
        <f>L28/(H28+I28+K28)</f>
        <v>0.2954586343665038</v>
      </c>
    </row>
    <row r="29" spans="1:14" ht="12.75">
      <c r="A29" s="2" t="s">
        <v>12</v>
      </c>
      <c r="B29" s="3" t="s">
        <v>67</v>
      </c>
      <c r="C29" s="4">
        <v>614370</v>
      </c>
      <c r="D29" s="5" t="s">
        <v>68</v>
      </c>
      <c r="E29" s="3">
        <v>16</v>
      </c>
      <c r="F29" s="6">
        <v>5952</v>
      </c>
      <c r="G29" s="3">
        <v>306</v>
      </c>
      <c r="H29" s="7">
        <v>22804000</v>
      </c>
      <c r="I29" s="7">
        <v>51569000</v>
      </c>
      <c r="J29" s="7">
        <v>72350000</v>
      </c>
      <c r="K29" s="7">
        <f>M29*J29</f>
        <v>32557500</v>
      </c>
      <c r="L29" s="7">
        <f>J29-K29</f>
        <v>39792500</v>
      </c>
      <c r="M29" s="8">
        <v>0.45</v>
      </c>
      <c r="N29" s="9">
        <f>L29/(H29+I29+K29)</f>
        <v>0.3721342367238533</v>
      </c>
    </row>
    <row r="30" spans="1:14" ht="12.75">
      <c r="A30" s="2" t="s">
        <v>12</v>
      </c>
      <c r="B30" s="3" t="s">
        <v>69</v>
      </c>
      <c r="C30" s="4">
        <v>614430</v>
      </c>
      <c r="D30" s="5" t="s">
        <v>70</v>
      </c>
      <c r="E30" s="3">
        <v>6</v>
      </c>
      <c r="F30" s="6">
        <v>10019</v>
      </c>
      <c r="G30" s="3">
        <v>434</v>
      </c>
      <c r="H30" s="7">
        <v>8669000</v>
      </c>
      <c r="I30" s="7">
        <v>227768000</v>
      </c>
      <c r="J30" s="7">
        <v>30859000</v>
      </c>
      <c r="K30" s="7">
        <f>M30*J30</f>
        <v>13886550</v>
      </c>
      <c r="L30" s="7">
        <f>J30-K30</f>
        <v>16972450</v>
      </c>
      <c r="M30" s="8">
        <v>0.45</v>
      </c>
      <c r="N30" s="9">
        <f>L30/(H30+I30+K30)</f>
        <v>0.06780205058613142</v>
      </c>
    </row>
    <row r="31" spans="1:14" ht="12.75">
      <c r="A31" s="2" t="s">
        <v>12</v>
      </c>
      <c r="B31" s="3" t="s">
        <v>71</v>
      </c>
      <c r="C31" s="4">
        <v>601831</v>
      </c>
      <c r="D31" s="5" t="s">
        <v>72</v>
      </c>
      <c r="E31" s="3">
        <v>1</v>
      </c>
      <c r="F31" s="6">
        <v>544</v>
      </c>
      <c r="G31" s="3">
        <v>20</v>
      </c>
      <c r="H31" s="7">
        <v>554000</v>
      </c>
      <c r="I31" s="7">
        <v>359000</v>
      </c>
      <c r="J31" s="7">
        <v>5295000</v>
      </c>
      <c r="K31" s="7">
        <f>M31*J31</f>
        <v>2382750</v>
      </c>
      <c r="L31" s="7">
        <f>J31-K31</f>
        <v>2912250</v>
      </c>
      <c r="M31" s="8">
        <v>0.45</v>
      </c>
      <c r="N31" s="9">
        <f>L31/(H31+I31+K31)</f>
        <v>0.8836380186603959</v>
      </c>
    </row>
    <row r="32" spans="1:14" ht="12.75">
      <c r="A32" s="2" t="s">
        <v>12</v>
      </c>
      <c r="B32" s="3" t="s">
        <v>73</v>
      </c>
      <c r="C32" s="4">
        <v>615180</v>
      </c>
      <c r="D32" s="5" t="s">
        <v>74</v>
      </c>
      <c r="E32" s="3">
        <v>15</v>
      </c>
      <c r="F32" s="6">
        <v>10428</v>
      </c>
      <c r="G32" s="3">
        <v>454</v>
      </c>
      <c r="H32" s="7">
        <v>17933000</v>
      </c>
      <c r="I32" s="7">
        <v>87403000</v>
      </c>
      <c r="J32" s="7">
        <v>76936000</v>
      </c>
      <c r="K32" s="7">
        <f>M32*J32</f>
        <v>34621200</v>
      </c>
      <c r="L32" s="7">
        <f>J32-K32</f>
        <v>42314800</v>
      </c>
      <c r="M32" s="8">
        <v>0.45</v>
      </c>
      <c r="N32" s="9">
        <f>L32/(H32+I32+K32)</f>
        <v>0.3023410013918541</v>
      </c>
    </row>
    <row r="33" spans="1:14" ht="12.75">
      <c r="A33" s="2" t="s">
        <v>12</v>
      </c>
      <c r="B33" s="3" t="s">
        <v>75</v>
      </c>
      <c r="C33" s="4">
        <v>601619</v>
      </c>
      <c r="D33" s="5" t="s">
        <v>76</v>
      </c>
      <c r="E33" s="3">
        <v>1</v>
      </c>
      <c r="F33" s="6">
        <v>415</v>
      </c>
      <c r="G33" s="3">
        <v>27</v>
      </c>
      <c r="H33" s="7">
        <v>630000</v>
      </c>
      <c r="I33" s="7">
        <v>1053000</v>
      </c>
      <c r="J33" s="7">
        <v>3836000</v>
      </c>
      <c r="K33" s="7">
        <f>M33*J33</f>
        <v>1726200</v>
      </c>
      <c r="L33" s="7">
        <f>J33-K33</f>
        <v>2109800</v>
      </c>
      <c r="M33" s="8">
        <v>0.45</v>
      </c>
      <c r="N33" s="9">
        <f>L33/(H33+I33+K33)</f>
        <v>0.6188548633110407</v>
      </c>
    </row>
    <row r="34" spans="1:14" ht="12.75">
      <c r="A34" s="2" t="s">
        <v>12</v>
      </c>
      <c r="B34" s="3" t="s">
        <v>77</v>
      </c>
      <c r="C34" s="4">
        <v>602259</v>
      </c>
      <c r="D34" s="5" t="s">
        <v>78</v>
      </c>
      <c r="E34" s="3">
        <v>1</v>
      </c>
      <c r="F34" s="6">
        <v>447</v>
      </c>
      <c r="G34" s="3">
        <v>21</v>
      </c>
      <c r="H34" s="7">
        <v>542000</v>
      </c>
      <c r="I34" s="7">
        <v>1222000</v>
      </c>
      <c r="J34" s="7">
        <v>4185000</v>
      </c>
      <c r="K34" s="7">
        <f>M34*J34</f>
        <v>1883250</v>
      </c>
      <c r="L34" s="7">
        <f>J34-K34</f>
        <v>2301750</v>
      </c>
      <c r="M34" s="8">
        <v>0.45</v>
      </c>
      <c r="N34" s="9">
        <f>L34/(H34+I34+K34)</f>
        <v>0.6310919185687847</v>
      </c>
    </row>
    <row r="35" spans="1:14" ht="12.75">
      <c r="A35" s="2" t="s">
        <v>12</v>
      </c>
      <c r="B35" s="3" t="s">
        <v>79</v>
      </c>
      <c r="C35" s="4">
        <v>602184</v>
      </c>
      <c r="D35" s="5" t="s">
        <v>80</v>
      </c>
      <c r="E35" s="3">
        <v>1</v>
      </c>
      <c r="F35" s="6">
        <v>338</v>
      </c>
      <c r="G35" s="3">
        <v>21</v>
      </c>
      <c r="H35" s="7">
        <v>290000</v>
      </c>
      <c r="I35" s="7">
        <v>913000</v>
      </c>
      <c r="J35" s="7">
        <v>3330000</v>
      </c>
      <c r="K35" s="7">
        <f>M35*J35</f>
        <v>1498500</v>
      </c>
      <c r="L35" s="7">
        <f>J35-K35</f>
        <v>1831500</v>
      </c>
      <c r="M35" s="8">
        <v>0.45</v>
      </c>
      <c r="N35" s="9">
        <f>L35/(H35+I35+K35)</f>
        <v>0.6779566907273736</v>
      </c>
    </row>
    <row r="36" spans="1:14" ht="12.75">
      <c r="A36" s="2" t="s">
        <v>12</v>
      </c>
      <c r="B36" s="3" t="s">
        <v>81</v>
      </c>
      <c r="C36" s="4">
        <v>602240</v>
      </c>
      <c r="D36" s="5" t="s">
        <v>82</v>
      </c>
      <c r="E36" s="3">
        <v>1</v>
      </c>
      <c r="F36" s="6">
        <v>395</v>
      </c>
      <c r="G36" s="3">
        <v>17</v>
      </c>
      <c r="H36" s="7">
        <v>626000</v>
      </c>
      <c r="I36" s="7">
        <v>1033000</v>
      </c>
      <c r="J36" s="7">
        <v>3760000</v>
      </c>
      <c r="K36" s="7">
        <f>M36*J36</f>
        <v>1692000</v>
      </c>
      <c r="L36" s="7">
        <f>J36-K36</f>
        <v>2068000</v>
      </c>
      <c r="M36" s="8">
        <v>0.45</v>
      </c>
      <c r="N36" s="9">
        <f>L36/(H36+I36+K36)</f>
        <v>0.6171292151596538</v>
      </c>
    </row>
    <row r="37" spans="1:14" ht="12.75">
      <c r="A37" s="2" t="s">
        <v>12</v>
      </c>
      <c r="B37" s="3" t="s">
        <v>83</v>
      </c>
      <c r="C37" s="4">
        <v>602047</v>
      </c>
      <c r="D37" s="5" t="s">
        <v>84</v>
      </c>
      <c r="E37" s="3">
        <v>1</v>
      </c>
      <c r="F37" s="6">
        <v>516</v>
      </c>
      <c r="G37" s="3">
        <v>34</v>
      </c>
      <c r="H37" s="7">
        <v>666000</v>
      </c>
      <c r="I37" s="7">
        <v>1995000</v>
      </c>
      <c r="J37" s="7">
        <v>4814000</v>
      </c>
      <c r="K37" s="7">
        <f>M37*J37</f>
        <v>2166300</v>
      </c>
      <c r="L37" s="7">
        <f>J37-K37</f>
        <v>2647700</v>
      </c>
      <c r="M37" s="8">
        <v>0.45</v>
      </c>
      <c r="N37" s="9">
        <f>L37/(H37+I37+K37)</f>
        <v>0.5484846601619953</v>
      </c>
    </row>
    <row r="38" spans="1:14" ht="12.75">
      <c r="A38" s="2" t="s">
        <v>12</v>
      </c>
      <c r="B38" s="3" t="s">
        <v>85</v>
      </c>
      <c r="C38" s="4">
        <v>620700</v>
      </c>
      <c r="D38" s="5" t="s">
        <v>86</v>
      </c>
      <c r="E38" s="3">
        <v>1</v>
      </c>
      <c r="F38" s="6">
        <v>74</v>
      </c>
      <c r="G38" s="3">
        <v>4</v>
      </c>
      <c r="H38" s="7">
        <v>81000</v>
      </c>
      <c r="I38" s="7">
        <v>2429000</v>
      </c>
      <c r="J38" s="7">
        <v>305000</v>
      </c>
      <c r="K38" s="7">
        <f>M38*J38</f>
        <v>137250</v>
      </c>
      <c r="L38" s="7">
        <f>J38-K38</f>
        <v>167750</v>
      </c>
      <c r="M38" s="8">
        <v>0.45</v>
      </c>
      <c r="N38" s="9">
        <f>L38/(H38+I38+K38)</f>
        <v>0.06336764567003494</v>
      </c>
    </row>
    <row r="39" spans="1:14" ht="12.75">
      <c r="A39" s="2" t="s">
        <v>12</v>
      </c>
      <c r="B39" s="3" t="s">
        <v>87</v>
      </c>
      <c r="C39" s="4">
        <v>601932</v>
      </c>
      <c r="D39" s="5" t="s">
        <v>88</v>
      </c>
      <c r="E39" s="3">
        <v>1</v>
      </c>
      <c r="F39" s="6">
        <v>408</v>
      </c>
      <c r="G39" s="3">
        <v>18</v>
      </c>
      <c r="H39" s="7">
        <v>644000</v>
      </c>
      <c r="I39" s="7">
        <v>2095000</v>
      </c>
      <c r="J39" s="7">
        <v>4067000</v>
      </c>
      <c r="K39" s="7">
        <f>M39*J39</f>
        <v>1830150</v>
      </c>
      <c r="L39" s="7">
        <f>J39-K39</f>
        <v>2236850</v>
      </c>
      <c r="M39" s="8">
        <v>0.45</v>
      </c>
      <c r="N39" s="9">
        <f>L39/(H39+I39+K39)</f>
        <v>0.4895549500454133</v>
      </c>
    </row>
    <row r="40" spans="1:14" ht="12.75">
      <c r="A40" s="2" t="s">
        <v>12</v>
      </c>
      <c r="B40" s="3" t="s">
        <v>89</v>
      </c>
      <c r="C40" s="4">
        <v>622650</v>
      </c>
      <c r="D40" s="5" t="s">
        <v>90</v>
      </c>
      <c r="E40" s="3">
        <v>10</v>
      </c>
      <c r="F40" s="6">
        <v>3355</v>
      </c>
      <c r="G40" s="3">
        <v>182</v>
      </c>
      <c r="H40" s="7">
        <v>2778000</v>
      </c>
      <c r="I40" s="7">
        <v>100459000</v>
      </c>
      <c r="J40" s="7">
        <v>8378000</v>
      </c>
      <c r="K40" s="7">
        <f>M40*J40</f>
        <v>3770100</v>
      </c>
      <c r="L40" s="7">
        <f>J40-K40</f>
        <v>4607900</v>
      </c>
      <c r="M40" s="8">
        <v>0.45</v>
      </c>
      <c r="N40" s="9">
        <f>L40/(H40+I40+K40)</f>
        <v>0.043061628620904596</v>
      </c>
    </row>
    <row r="41" spans="1:14" ht="12.75">
      <c r="A41" s="2" t="s">
        <v>12</v>
      </c>
      <c r="B41" s="3" t="s">
        <v>91</v>
      </c>
      <c r="C41" s="4">
        <v>622830</v>
      </c>
      <c r="D41" s="5" t="s">
        <v>92</v>
      </c>
      <c r="E41" s="3">
        <v>5</v>
      </c>
      <c r="F41" s="6">
        <v>2626</v>
      </c>
      <c r="G41" s="3">
        <v>130</v>
      </c>
      <c r="H41" s="7">
        <v>2009000</v>
      </c>
      <c r="I41" s="7">
        <v>51494000</v>
      </c>
      <c r="J41" s="7">
        <v>5227000</v>
      </c>
      <c r="K41" s="7">
        <f>M41*J41</f>
        <v>2352150</v>
      </c>
      <c r="L41" s="7">
        <f>J41-K41</f>
        <v>2874850</v>
      </c>
      <c r="M41" s="8">
        <v>0.45</v>
      </c>
      <c r="N41" s="9">
        <f>L41/(H41+I41+K41)</f>
        <v>0.051469739137751845</v>
      </c>
    </row>
    <row r="42" spans="1:14" ht="12.75">
      <c r="A42" s="2" t="s">
        <v>12</v>
      </c>
      <c r="B42" s="3" t="s">
        <v>93</v>
      </c>
      <c r="C42" s="4">
        <v>622800</v>
      </c>
      <c r="D42" s="5" t="s">
        <v>94</v>
      </c>
      <c r="E42" s="3">
        <v>2</v>
      </c>
      <c r="F42" s="6">
        <v>3269</v>
      </c>
      <c r="G42" s="3">
        <v>156</v>
      </c>
      <c r="H42" s="7">
        <v>1785000</v>
      </c>
      <c r="I42" s="7">
        <v>65191000</v>
      </c>
      <c r="J42" s="7">
        <v>6985000</v>
      </c>
      <c r="K42" s="7">
        <f>M42*J42</f>
        <v>3143250</v>
      </c>
      <c r="L42" s="7">
        <f>J42-K42</f>
        <v>3841750</v>
      </c>
      <c r="M42" s="8">
        <v>0.45</v>
      </c>
      <c r="N42" s="9">
        <f>L42/(H42+I42+K42)</f>
        <v>0.05478880621227409</v>
      </c>
    </row>
    <row r="43" spans="1:14" ht="12.75">
      <c r="A43" s="2" t="s">
        <v>12</v>
      </c>
      <c r="B43" s="3" t="s">
        <v>95</v>
      </c>
      <c r="C43" s="4">
        <v>602038</v>
      </c>
      <c r="D43" s="5" t="s">
        <v>96</v>
      </c>
      <c r="E43" s="3">
        <v>1</v>
      </c>
      <c r="F43" s="6">
        <v>270</v>
      </c>
      <c r="G43" s="3">
        <v>17</v>
      </c>
      <c r="H43" s="7">
        <v>526000</v>
      </c>
      <c r="I43" s="7">
        <v>1620000</v>
      </c>
      <c r="J43" s="7">
        <v>2786000</v>
      </c>
      <c r="K43" s="7">
        <f>M43*J43</f>
        <v>1253700</v>
      </c>
      <c r="L43" s="7">
        <f>J43-K43</f>
        <v>1532300</v>
      </c>
      <c r="M43" s="8">
        <v>0.45</v>
      </c>
      <c r="N43" s="9">
        <f>L43/(H43+I43+K43)</f>
        <v>0.450716239668206</v>
      </c>
    </row>
    <row r="44" spans="1:14" ht="12.75">
      <c r="A44" s="2" t="s">
        <v>12</v>
      </c>
      <c r="B44" s="3" t="s">
        <v>97</v>
      </c>
      <c r="C44" s="4">
        <v>623130</v>
      </c>
      <c r="D44" s="5" t="s">
        <v>98</v>
      </c>
      <c r="E44" s="3">
        <v>1</v>
      </c>
      <c r="F44" s="6">
        <v>422</v>
      </c>
      <c r="G44" s="3">
        <v>20</v>
      </c>
      <c r="H44" s="7">
        <v>1740000</v>
      </c>
      <c r="I44" s="7">
        <v>2563000</v>
      </c>
      <c r="J44" s="7">
        <v>5904000</v>
      </c>
      <c r="K44" s="7">
        <f>M44*J44</f>
        <v>2656800</v>
      </c>
      <c r="L44" s="7">
        <f>J44-K44</f>
        <v>3247200</v>
      </c>
      <c r="M44" s="8">
        <v>0.45</v>
      </c>
      <c r="N44" s="9">
        <f>L44/(H44+I44+K44)</f>
        <v>0.4665651311819305</v>
      </c>
    </row>
    <row r="45" spans="1:14" ht="12.75">
      <c r="A45" s="2" t="s">
        <v>12</v>
      </c>
      <c r="B45" s="3" t="s">
        <v>99</v>
      </c>
      <c r="C45" s="4">
        <v>601398</v>
      </c>
      <c r="D45" s="5" t="s">
        <v>100</v>
      </c>
      <c r="E45" s="3">
        <v>0</v>
      </c>
      <c r="F45" s="6">
        <v>0</v>
      </c>
      <c r="G45" s="3">
        <v>0</v>
      </c>
      <c r="H45" s="7">
        <v>291000</v>
      </c>
      <c r="I45" s="7">
        <v>13924000</v>
      </c>
      <c r="J45" s="7">
        <v>4092000</v>
      </c>
      <c r="K45" s="7">
        <f>M45*J45</f>
        <v>1841400</v>
      </c>
      <c r="L45" s="7">
        <f>J45-K45</f>
        <v>2250600</v>
      </c>
      <c r="M45" s="8">
        <v>0.45</v>
      </c>
      <c r="N45" s="9">
        <f>L45/(H45+I45+K45)</f>
        <v>0.14016840636755437</v>
      </c>
    </row>
    <row r="46" spans="1:14" ht="12.75">
      <c r="A46" s="2" t="s">
        <v>12</v>
      </c>
      <c r="B46" s="3" t="s">
        <v>101</v>
      </c>
      <c r="C46" s="4">
        <v>624500</v>
      </c>
      <c r="D46" s="5" t="s">
        <v>102</v>
      </c>
      <c r="E46" s="3">
        <v>15</v>
      </c>
      <c r="F46" s="6">
        <v>9967</v>
      </c>
      <c r="G46" s="3">
        <v>431</v>
      </c>
      <c r="H46" s="7">
        <v>12934000</v>
      </c>
      <c r="I46" s="7">
        <v>97903000</v>
      </c>
      <c r="J46" s="7">
        <v>56029000</v>
      </c>
      <c r="K46" s="7">
        <f>M46*J46</f>
        <v>25213050</v>
      </c>
      <c r="L46" s="7">
        <f>J46-K46</f>
        <v>30815950</v>
      </c>
      <c r="M46" s="8">
        <v>0.45</v>
      </c>
      <c r="N46" s="9">
        <f>L46/(H46+I46+K46)</f>
        <v>0.22650451065618865</v>
      </c>
    </row>
    <row r="47" spans="1:14" ht="12.75">
      <c r="A47" s="2" t="s">
        <v>12</v>
      </c>
      <c r="B47" s="3" t="s">
        <v>103</v>
      </c>
      <c r="C47" s="4">
        <v>625770</v>
      </c>
      <c r="D47" s="5" t="s">
        <v>104</v>
      </c>
      <c r="E47" s="3">
        <v>7</v>
      </c>
      <c r="F47" s="6">
        <v>3940</v>
      </c>
      <c r="G47" s="3">
        <v>188</v>
      </c>
      <c r="H47" s="7">
        <v>5055000</v>
      </c>
      <c r="I47" s="7">
        <v>50379000</v>
      </c>
      <c r="J47" s="7">
        <v>25506000</v>
      </c>
      <c r="K47" s="7">
        <f>M47*J47</f>
        <v>11477700</v>
      </c>
      <c r="L47" s="7">
        <f>J47-K47</f>
        <v>14028300</v>
      </c>
      <c r="M47" s="8">
        <v>0.45</v>
      </c>
      <c r="N47" s="9">
        <f>L47/(H47+I47+K47)</f>
        <v>0.2096539170279637</v>
      </c>
    </row>
    <row r="48" spans="1:14" ht="12.75">
      <c r="A48" s="2" t="s">
        <v>12</v>
      </c>
      <c r="B48" s="3" t="s">
        <v>105</v>
      </c>
      <c r="C48" s="4">
        <v>625830</v>
      </c>
      <c r="D48" s="5" t="s">
        <v>106</v>
      </c>
      <c r="E48" s="3">
        <v>13</v>
      </c>
      <c r="F48" s="6">
        <v>8013</v>
      </c>
      <c r="G48" s="3">
        <v>355</v>
      </c>
      <c r="H48" s="7">
        <v>12288000</v>
      </c>
      <c r="I48" s="7">
        <v>74233000</v>
      </c>
      <c r="J48" s="7">
        <v>33720000</v>
      </c>
      <c r="K48" s="7">
        <f>M48*J48</f>
        <v>15174000</v>
      </c>
      <c r="L48" s="7">
        <f>J48-K48</f>
        <v>18546000</v>
      </c>
      <c r="M48" s="8">
        <v>0.45</v>
      </c>
      <c r="N48" s="9">
        <f>L48/(H48+I48+K48)</f>
        <v>0.18236884802595998</v>
      </c>
    </row>
    <row r="49" spans="1:14" ht="12.75">
      <c r="A49" s="2" t="s">
        <v>12</v>
      </c>
      <c r="B49" s="3" t="s">
        <v>107</v>
      </c>
      <c r="C49" s="4">
        <v>626400</v>
      </c>
      <c r="D49" s="5" t="s">
        <v>108</v>
      </c>
      <c r="E49" s="3">
        <v>5</v>
      </c>
      <c r="F49" s="6">
        <v>1648</v>
      </c>
      <c r="G49" s="3">
        <v>78</v>
      </c>
      <c r="H49" s="7">
        <v>25544000</v>
      </c>
      <c r="I49" s="7">
        <v>11234000</v>
      </c>
      <c r="J49" s="7">
        <v>47467000</v>
      </c>
      <c r="K49" s="7">
        <f>M49*J49</f>
        <v>21360150</v>
      </c>
      <c r="L49" s="7">
        <f>J49-K49</f>
        <v>26106850</v>
      </c>
      <c r="M49" s="8">
        <v>0.45</v>
      </c>
      <c r="N49" s="9">
        <f>L49/(H49+I49+K49)</f>
        <v>0.4490485163356591</v>
      </c>
    </row>
    <row r="50" spans="1:14" ht="12.75">
      <c r="A50" s="2" t="s">
        <v>12</v>
      </c>
      <c r="B50" s="3" t="s">
        <v>109</v>
      </c>
      <c r="C50" s="4">
        <v>626280</v>
      </c>
      <c r="D50" s="5" t="s">
        <v>110</v>
      </c>
      <c r="E50" s="3">
        <v>12</v>
      </c>
      <c r="F50" s="6">
        <v>4522</v>
      </c>
      <c r="G50" s="3">
        <v>227</v>
      </c>
      <c r="H50" s="7">
        <v>6948000</v>
      </c>
      <c r="I50" s="7">
        <v>101405000</v>
      </c>
      <c r="J50" s="7">
        <v>14147000</v>
      </c>
      <c r="K50" s="7">
        <f>M50*J50</f>
        <v>6366150</v>
      </c>
      <c r="L50" s="7">
        <f>J50-K50</f>
        <v>7780850</v>
      </c>
      <c r="M50" s="8">
        <v>0.45</v>
      </c>
      <c r="N50" s="9">
        <f>L50/(H50+I50+K50)</f>
        <v>0.06782520616653802</v>
      </c>
    </row>
    <row r="51" spans="1:14" ht="12.75">
      <c r="A51" s="2" t="s">
        <v>12</v>
      </c>
      <c r="B51" s="3" t="s">
        <v>111</v>
      </c>
      <c r="C51" s="4">
        <v>626310</v>
      </c>
      <c r="D51" s="5" t="s">
        <v>112</v>
      </c>
      <c r="E51" s="3">
        <v>3</v>
      </c>
      <c r="F51" s="6">
        <v>4448</v>
      </c>
      <c r="G51" s="3">
        <v>240</v>
      </c>
      <c r="H51" s="7">
        <v>3400000</v>
      </c>
      <c r="I51" s="7">
        <v>139149000</v>
      </c>
      <c r="J51" s="7">
        <v>18222000</v>
      </c>
      <c r="K51" s="7">
        <f>M51*J51</f>
        <v>8199900</v>
      </c>
      <c r="L51" s="7">
        <f>J51-K51</f>
        <v>10022100</v>
      </c>
      <c r="M51" s="8">
        <v>0.45</v>
      </c>
      <c r="N51" s="9">
        <f>L51/(H51+I51+K51)</f>
        <v>0.06648207714948501</v>
      </c>
    </row>
    <row r="52" spans="1:14" ht="12.75">
      <c r="A52" s="2" t="s">
        <v>12</v>
      </c>
      <c r="B52" s="3" t="s">
        <v>113</v>
      </c>
      <c r="C52" s="4">
        <v>601343</v>
      </c>
      <c r="D52" s="5" t="s">
        <v>114</v>
      </c>
      <c r="E52" s="3">
        <v>1</v>
      </c>
      <c r="F52" s="6">
        <v>0</v>
      </c>
      <c r="G52" s="3">
        <v>0</v>
      </c>
      <c r="H52" s="7">
        <v>0</v>
      </c>
      <c r="I52" s="7">
        <v>425000</v>
      </c>
      <c r="J52" s="7">
        <v>25000</v>
      </c>
      <c r="K52" s="7">
        <f>M52*J52</f>
        <v>11250</v>
      </c>
      <c r="L52" s="7">
        <f>J52-K52</f>
        <v>13750</v>
      </c>
      <c r="M52" s="8">
        <v>0.45</v>
      </c>
      <c r="N52" s="9">
        <f>L52/(H52+I52+K52)</f>
        <v>0.03151862464183381</v>
      </c>
    </row>
    <row r="53" spans="1:14" ht="12.75">
      <c r="A53" s="2" t="s">
        <v>12</v>
      </c>
      <c r="B53" s="3" t="s">
        <v>115</v>
      </c>
      <c r="C53" s="4">
        <v>627810</v>
      </c>
      <c r="D53" s="5" t="s">
        <v>116</v>
      </c>
      <c r="E53" s="3">
        <v>18</v>
      </c>
      <c r="F53" s="6">
        <v>8663</v>
      </c>
      <c r="G53" s="3">
        <v>366</v>
      </c>
      <c r="H53" s="7">
        <v>12453000</v>
      </c>
      <c r="I53" s="7">
        <v>57138000</v>
      </c>
      <c r="J53" s="7">
        <v>74396000</v>
      </c>
      <c r="K53" s="7">
        <f>M53*J53</f>
        <v>33478200</v>
      </c>
      <c r="L53" s="7">
        <f>J53-K53</f>
        <v>40917800</v>
      </c>
      <c r="M53" s="8">
        <v>0.45</v>
      </c>
      <c r="N53" s="9">
        <f>L53/(H53+I53+K53)</f>
        <v>0.3969934762276218</v>
      </c>
    </row>
    <row r="54" spans="1:14" ht="12.75">
      <c r="A54" s="2" t="s">
        <v>12</v>
      </c>
      <c r="B54" s="3" t="s">
        <v>117</v>
      </c>
      <c r="C54" s="4">
        <v>628680</v>
      </c>
      <c r="D54" s="5" t="s">
        <v>118</v>
      </c>
      <c r="E54" s="3">
        <v>1</v>
      </c>
      <c r="F54" s="6">
        <v>763</v>
      </c>
      <c r="G54" s="3">
        <v>45</v>
      </c>
      <c r="H54" s="7">
        <v>1543000</v>
      </c>
      <c r="I54" s="7">
        <v>16039000</v>
      </c>
      <c r="J54" s="7">
        <v>2093000</v>
      </c>
      <c r="K54" s="7">
        <f>M54*J54</f>
        <v>941850</v>
      </c>
      <c r="L54" s="7">
        <f>J54-K54</f>
        <v>1151150</v>
      </c>
      <c r="M54" s="8">
        <v>0.45</v>
      </c>
      <c r="N54" s="9">
        <f>L54/(H54+I54+K54)</f>
        <v>0.06214420868232036</v>
      </c>
    </row>
    <row r="55" spans="1:14" ht="12.75">
      <c r="A55" s="2" t="s">
        <v>12</v>
      </c>
      <c r="B55" s="3" t="s">
        <v>119</v>
      </c>
      <c r="C55" s="4">
        <v>629610</v>
      </c>
      <c r="D55" s="5" t="s">
        <v>120</v>
      </c>
      <c r="E55" s="3">
        <v>19</v>
      </c>
      <c r="F55" s="6">
        <v>10318</v>
      </c>
      <c r="G55" s="3">
        <v>603</v>
      </c>
      <c r="H55" s="7">
        <v>9415000</v>
      </c>
      <c r="I55" s="7">
        <v>246215000</v>
      </c>
      <c r="J55" s="7">
        <v>33355000</v>
      </c>
      <c r="K55" s="7">
        <f>M55*J55</f>
        <v>15009750</v>
      </c>
      <c r="L55" s="7">
        <f>J55-K55</f>
        <v>18345250</v>
      </c>
      <c r="M55" s="8">
        <v>0.45</v>
      </c>
      <c r="N55" s="9">
        <f>L55/(H55+I55+K55)</f>
        <v>0.0677847581517497</v>
      </c>
    </row>
    <row r="56" spans="1:14" ht="12.75">
      <c r="A56" s="2" t="s">
        <v>12</v>
      </c>
      <c r="B56" s="3" t="s">
        <v>121</v>
      </c>
      <c r="C56" s="4">
        <v>602163</v>
      </c>
      <c r="D56" s="5" t="s">
        <v>122</v>
      </c>
      <c r="E56" s="3">
        <v>1</v>
      </c>
      <c r="F56" s="6">
        <v>84</v>
      </c>
      <c r="G56" s="3">
        <v>3</v>
      </c>
      <c r="H56" s="7">
        <v>179000</v>
      </c>
      <c r="I56" s="7">
        <v>218000</v>
      </c>
      <c r="J56" s="7">
        <v>455000</v>
      </c>
      <c r="K56" s="7">
        <f>M56*J56</f>
        <v>204750</v>
      </c>
      <c r="L56" s="7">
        <f>J56-K56</f>
        <v>250250</v>
      </c>
      <c r="M56" s="8">
        <v>0.45</v>
      </c>
      <c r="N56" s="9">
        <f>L56/(H56+I56+K56)</f>
        <v>0.4158703780639801</v>
      </c>
    </row>
    <row r="57" spans="1:14" ht="12.75">
      <c r="A57" s="2" t="s">
        <v>12</v>
      </c>
      <c r="B57" s="3" t="s">
        <v>123</v>
      </c>
      <c r="C57" s="4">
        <v>601848</v>
      </c>
      <c r="D57" s="5" t="s">
        <v>124</v>
      </c>
      <c r="E57" s="3">
        <v>1</v>
      </c>
      <c r="F57" s="6">
        <v>504</v>
      </c>
      <c r="G57" s="3">
        <v>17</v>
      </c>
      <c r="H57" s="7">
        <v>1050000</v>
      </c>
      <c r="I57" s="7">
        <v>444000</v>
      </c>
      <c r="J57" s="7">
        <v>7433000</v>
      </c>
      <c r="K57" s="7">
        <f>M57*J57</f>
        <v>3344850</v>
      </c>
      <c r="L57" s="7">
        <f>J57-K57</f>
        <v>4088150</v>
      </c>
      <c r="M57" s="8">
        <v>0.45</v>
      </c>
      <c r="N57" s="9">
        <f>L57/(H57+I57+K57)</f>
        <v>0.8448598323981937</v>
      </c>
    </row>
    <row r="58" spans="1:14" ht="12.75">
      <c r="A58" s="2" t="s">
        <v>12</v>
      </c>
      <c r="B58" s="3" t="s">
        <v>125</v>
      </c>
      <c r="C58" s="4">
        <v>601637</v>
      </c>
      <c r="D58" s="5" t="s">
        <v>126</v>
      </c>
      <c r="E58" s="3">
        <v>1</v>
      </c>
      <c r="F58" s="6">
        <v>515</v>
      </c>
      <c r="G58" s="3">
        <v>17</v>
      </c>
      <c r="H58" s="7">
        <v>861000</v>
      </c>
      <c r="I58" s="7">
        <v>553000</v>
      </c>
      <c r="J58" s="7">
        <v>5342000</v>
      </c>
      <c r="K58" s="7">
        <f>M58*J58</f>
        <v>2403900</v>
      </c>
      <c r="L58" s="7">
        <f>J58-K58</f>
        <v>2938100</v>
      </c>
      <c r="M58" s="8">
        <v>0.45</v>
      </c>
      <c r="N58" s="9">
        <f>L58/(H58+I58+K58)</f>
        <v>0.7695591817491291</v>
      </c>
    </row>
    <row r="59" spans="1:14" ht="12.75">
      <c r="A59" s="2" t="s">
        <v>12</v>
      </c>
      <c r="B59" s="3" t="s">
        <v>127</v>
      </c>
      <c r="C59" s="4">
        <v>601621</v>
      </c>
      <c r="D59" s="5" t="s">
        <v>128</v>
      </c>
      <c r="E59" s="3">
        <v>1</v>
      </c>
      <c r="F59" s="6">
        <v>437</v>
      </c>
      <c r="G59" s="3">
        <v>16</v>
      </c>
      <c r="H59" s="7">
        <v>798000</v>
      </c>
      <c r="I59" s="7">
        <v>749000</v>
      </c>
      <c r="J59" s="7">
        <v>5425000</v>
      </c>
      <c r="K59" s="7">
        <f>M59*J59</f>
        <v>2441250</v>
      </c>
      <c r="L59" s="7">
        <f>J59-K59</f>
        <v>2983750</v>
      </c>
      <c r="M59" s="8">
        <v>0.45</v>
      </c>
      <c r="N59" s="9">
        <f>L59/(H59+I59+K59)</f>
        <v>0.7481351469942957</v>
      </c>
    </row>
    <row r="60" spans="1:14" ht="12.75">
      <c r="A60" s="2" t="s">
        <v>12</v>
      </c>
      <c r="B60" s="3" t="s">
        <v>129</v>
      </c>
      <c r="C60" s="4">
        <v>602379</v>
      </c>
      <c r="D60" s="5" t="s">
        <v>130</v>
      </c>
      <c r="E60" s="3">
        <v>1</v>
      </c>
      <c r="F60" s="6">
        <v>560</v>
      </c>
      <c r="G60" s="3">
        <v>18</v>
      </c>
      <c r="H60" s="7">
        <v>1065000</v>
      </c>
      <c r="I60" s="7">
        <v>1973000</v>
      </c>
      <c r="J60" s="7">
        <v>6042000</v>
      </c>
      <c r="K60" s="7">
        <f>M60*J60</f>
        <v>2718900</v>
      </c>
      <c r="L60" s="7">
        <f>J60-K60</f>
        <v>3323100</v>
      </c>
      <c r="M60" s="8">
        <v>0.45</v>
      </c>
      <c r="N60" s="9">
        <f>L60/(H60+I60+K60)</f>
        <v>0.5772377494832288</v>
      </c>
    </row>
    <row r="61" spans="1:14" ht="12.75">
      <c r="A61" s="2" t="s">
        <v>12</v>
      </c>
      <c r="B61" s="3" t="s">
        <v>131</v>
      </c>
      <c r="C61" s="4">
        <v>602191</v>
      </c>
      <c r="D61" s="5" t="s">
        <v>132</v>
      </c>
      <c r="E61" s="3">
        <v>1</v>
      </c>
      <c r="F61" s="6">
        <v>369</v>
      </c>
      <c r="G61" s="3">
        <v>16</v>
      </c>
      <c r="H61" s="7">
        <v>816000</v>
      </c>
      <c r="I61" s="7">
        <v>502000</v>
      </c>
      <c r="J61" s="7">
        <v>5282000</v>
      </c>
      <c r="K61" s="7">
        <f>M61*J61</f>
        <v>2376900</v>
      </c>
      <c r="L61" s="7">
        <f>J61-K61</f>
        <v>2905100</v>
      </c>
      <c r="M61" s="8">
        <v>0.45</v>
      </c>
      <c r="N61" s="9">
        <f>L61/(H61+I61+K61)</f>
        <v>0.7862459065197975</v>
      </c>
    </row>
    <row r="62" spans="1:14" ht="12.75">
      <c r="A62" s="2" t="s">
        <v>12</v>
      </c>
      <c r="B62" s="3" t="s">
        <v>133</v>
      </c>
      <c r="C62" s="4">
        <v>601782</v>
      </c>
      <c r="D62" s="5" t="s">
        <v>134</v>
      </c>
      <c r="E62" s="3">
        <v>1</v>
      </c>
      <c r="F62" s="6">
        <v>493</v>
      </c>
      <c r="G62" s="3">
        <v>14</v>
      </c>
      <c r="H62" s="7">
        <v>864000</v>
      </c>
      <c r="I62" s="7">
        <v>4482000</v>
      </c>
      <c r="J62" s="7">
        <v>1729000</v>
      </c>
      <c r="K62" s="7">
        <f>M62*J62</f>
        <v>778050</v>
      </c>
      <c r="L62" s="7">
        <f>J62-K62</f>
        <v>950950</v>
      </c>
      <c r="M62" s="8">
        <v>0.45</v>
      </c>
      <c r="N62" s="9">
        <f>L62/(H62+I62+K62)</f>
        <v>0.15528122729239638</v>
      </c>
    </row>
    <row r="63" spans="1:14" ht="12.75">
      <c r="A63" s="2" t="s">
        <v>12</v>
      </c>
      <c r="B63" s="3" t="s">
        <v>135</v>
      </c>
      <c r="C63" s="4">
        <v>602444</v>
      </c>
      <c r="D63" s="5" t="s">
        <v>136</v>
      </c>
      <c r="E63" s="3">
        <v>1</v>
      </c>
      <c r="F63" s="6">
        <v>565</v>
      </c>
      <c r="G63" s="3">
        <v>16</v>
      </c>
      <c r="H63" s="7">
        <v>1081000</v>
      </c>
      <c r="I63" s="7">
        <v>1998000</v>
      </c>
      <c r="J63" s="7">
        <v>5770000</v>
      </c>
      <c r="K63" s="7">
        <f>M63*J63</f>
        <v>2596500</v>
      </c>
      <c r="L63" s="7">
        <f>J63-K63</f>
        <v>3173500</v>
      </c>
      <c r="M63" s="8">
        <v>0.45</v>
      </c>
      <c r="N63" s="9">
        <f>L63/(H63+I63+K63)</f>
        <v>0.5591577834552022</v>
      </c>
    </row>
    <row r="64" spans="1:14" ht="12.75">
      <c r="A64" s="2" t="s">
        <v>12</v>
      </c>
      <c r="B64" s="3" t="s">
        <v>137</v>
      </c>
      <c r="C64" s="4">
        <v>601729</v>
      </c>
      <c r="D64" s="5" t="s">
        <v>138</v>
      </c>
      <c r="E64" s="3">
        <v>1</v>
      </c>
      <c r="F64" s="6">
        <v>593</v>
      </c>
      <c r="G64" s="3">
        <v>18</v>
      </c>
      <c r="H64" s="7">
        <v>888000</v>
      </c>
      <c r="I64" s="7">
        <v>2073000</v>
      </c>
      <c r="J64" s="7">
        <v>5736000</v>
      </c>
      <c r="K64" s="7">
        <f>M64*J64</f>
        <v>2581200</v>
      </c>
      <c r="L64" s="7">
        <f>J64-K64</f>
        <v>3154800</v>
      </c>
      <c r="M64" s="8">
        <v>0.45</v>
      </c>
      <c r="N64" s="9">
        <f>L64/(H64+I64+K64)</f>
        <v>0.5692324347731947</v>
      </c>
    </row>
    <row r="65" spans="1:14" ht="12.75">
      <c r="A65" s="2" t="s">
        <v>12</v>
      </c>
      <c r="B65" s="3" t="s">
        <v>139</v>
      </c>
      <c r="C65" s="4">
        <v>601536</v>
      </c>
      <c r="D65" s="5" t="s">
        <v>140</v>
      </c>
      <c r="E65" s="3">
        <v>1</v>
      </c>
      <c r="F65" s="6">
        <v>324</v>
      </c>
      <c r="G65" s="3">
        <v>14</v>
      </c>
      <c r="H65" s="7">
        <v>724000</v>
      </c>
      <c r="I65" s="7">
        <v>1219000</v>
      </c>
      <c r="J65" s="7">
        <v>3821000</v>
      </c>
      <c r="K65" s="7">
        <f>M65*J65</f>
        <v>1719450</v>
      </c>
      <c r="L65" s="7">
        <f>J65-K65</f>
        <v>2101550</v>
      </c>
      <c r="M65" s="8">
        <v>0.45</v>
      </c>
      <c r="N65" s="9">
        <f>L65/(H65+I65+K65)</f>
        <v>0.5738098813635681</v>
      </c>
    </row>
    <row r="66" spans="1:14" ht="12.75">
      <c r="A66" s="2" t="s">
        <v>12</v>
      </c>
      <c r="B66" s="3" t="s">
        <v>141</v>
      </c>
      <c r="C66" s="4">
        <v>602087</v>
      </c>
      <c r="D66" s="5" t="s">
        <v>142</v>
      </c>
      <c r="E66" s="3">
        <v>1</v>
      </c>
      <c r="F66" s="6">
        <v>558</v>
      </c>
      <c r="G66" s="3">
        <v>17</v>
      </c>
      <c r="H66" s="7">
        <v>939000</v>
      </c>
      <c r="I66" s="7">
        <v>1893000</v>
      </c>
      <c r="J66" s="7">
        <v>5520000</v>
      </c>
      <c r="K66" s="7">
        <f>M66*J66</f>
        <v>2484000</v>
      </c>
      <c r="L66" s="7">
        <f>J66-K66</f>
        <v>3036000</v>
      </c>
      <c r="M66" s="8">
        <v>0.45</v>
      </c>
      <c r="N66" s="9">
        <f>L66/(H66+I66+K66)</f>
        <v>0.5711060948081265</v>
      </c>
    </row>
    <row r="67" spans="1:14" ht="12.75">
      <c r="A67" s="2" t="s">
        <v>12</v>
      </c>
      <c r="B67" s="3" t="s">
        <v>143</v>
      </c>
      <c r="C67" s="4">
        <v>601697</v>
      </c>
      <c r="D67" s="5" t="s">
        <v>144</v>
      </c>
      <c r="E67" s="3">
        <v>1</v>
      </c>
      <c r="F67" s="6">
        <v>164</v>
      </c>
      <c r="G67" s="3">
        <v>8</v>
      </c>
      <c r="H67" s="7">
        <v>381000</v>
      </c>
      <c r="I67" s="7">
        <v>599000</v>
      </c>
      <c r="J67" s="7">
        <v>1596000</v>
      </c>
      <c r="K67" s="7">
        <f>M67*J67</f>
        <v>718200</v>
      </c>
      <c r="L67" s="7">
        <f>J67-K67</f>
        <v>877800</v>
      </c>
      <c r="M67" s="8">
        <v>0.45</v>
      </c>
      <c r="N67" s="9">
        <f>L67/(H67+I67+K67)</f>
        <v>0.5169002473206925</v>
      </c>
    </row>
    <row r="68" spans="1:14" ht="12.75">
      <c r="A68" s="2" t="s">
        <v>12</v>
      </c>
      <c r="B68" s="3" t="s">
        <v>145</v>
      </c>
      <c r="C68" s="4">
        <v>634590</v>
      </c>
      <c r="D68" s="5" t="s">
        <v>146</v>
      </c>
      <c r="E68" s="3">
        <v>42</v>
      </c>
      <c r="F68" s="6">
        <v>25451</v>
      </c>
      <c r="G68" s="6">
        <v>1136</v>
      </c>
      <c r="H68" s="7">
        <v>33504000</v>
      </c>
      <c r="I68" s="7">
        <v>347254000</v>
      </c>
      <c r="J68" s="7">
        <v>129926000</v>
      </c>
      <c r="K68" s="7">
        <f>M68*J68</f>
        <v>58466700</v>
      </c>
      <c r="L68" s="7">
        <f>J68-K68</f>
        <v>71459300</v>
      </c>
      <c r="M68" s="8">
        <v>0.45</v>
      </c>
      <c r="N68" s="9">
        <f>L68/(H68+I68+K68)</f>
        <v>0.16269417453071286</v>
      </c>
    </row>
    <row r="69" spans="1:14" ht="12.75">
      <c r="A69" s="2" t="s">
        <v>12</v>
      </c>
      <c r="B69" s="3" t="s">
        <v>147</v>
      </c>
      <c r="C69" s="4">
        <v>691035</v>
      </c>
      <c r="D69" s="5" t="s">
        <v>148</v>
      </c>
      <c r="E69" s="3">
        <v>4</v>
      </c>
      <c r="F69" s="6">
        <v>1394</v>
      </c>
      <c r="G69" s="3">
        <v>139</v>
      </c>
      <c r="H69" s="7">
        <v>51092000</v>
      </c>
      <c r="I69" s="7">
        <v>251909000</v>
      </c>
      <c r="J69" s="7">
        <v>49791000</v>
      </c>
      <c r="K69" s="7">
        <f>M69*J69</f>
        <v>22405950</v>
      </c>
      <c r="L69" s="7">
        <f>J69-K69</f>
        <v>27385050</v>
      </c>
      <c r="M69" s="8">
        <v>0.45</v>
      </c>
      <c r="N69" s="9">
        <f>L69/(H69+I69+K69)</f>
        <v>0.0841563156533688</v>
      </c>
    </row>
    <row r="70" spans="1:14" ht="12.75">
      <c r="A70" s="2" t="s">
        <v>12</v>
      </c>
      <c r="B70" s="3" t="s">
        <v>149</v>
      </c>
      <c r="C70" s="4">
        <v>635430</v>
      </c>
      <c r="D70" s="5" t="s">
        <v>150</v>
      </c>
      <c r="E70" s="3">
        <v>30</v>
      </c>
      <c r="F70" s="6">
        <v>13919</v>
      </c>
      <c r="G70" s="3">
        <v>721</v>
      </c>
      <c r="H70" s="7">
        <v>25822000</v>
      </c>
      <c r="I70" s="7">
        <v>381932000</v>
      </c>
      <c r="J70" s="7">
        <v>47991000</v>
      </c>
      <c r="K70" s="7">
        <f>M70*J70</f>
        <v>21595950</v>
      </c>
      <c r="L70" s="7">
        <f>J70-K70</f>
        <v>26395050</v>
      </c>
      <c r="M70" s="8">
        <v>0.45</v>
      </c>
      <c r="N70" s="9">
        <f>L70/(H70+I70+K70)</f>
        <v>0.0614767743655263</v>
      </c>
    </row>
    <row r="71" spans="1:14" ht="12.75">
      <c r="A71" s="2" t="s">
        <v>12</v>
      </c>
      <c r="B71" s="3" t="s">
        <v>151</v>
      </c>
      <c r="C71" s="4">
        <v>635910</v>
      </c>
      <c r="D71" s="5" t="s">
        <v>152</v>
      </c>
      <c r="E71" s="3">
        <v>5</v>
      </c>
      <c r="F71" s="6">
        <v>1625</v>
      </c>
      <c r="G71" s="3">
        <v>81</v>
      </c>
      <c r="H71" s="7">
        <v>1464000</v>
      </c>
      <c r="I71" s="7">
        <v>39549000</v>
      </c>
      <c r="J71" s="7">
        <v>4495000</v>
      </c>
      <c r="K71" s="7">
        <f>M71*J71</f>
        <v>2022750</v>
      </c>
      <c r="L71" s="7">
        <f>J71-K71</f>
        <v>2472250</v>
      </c>
      <c r="M71" s="8">
        <v>0.45</v>
      </c>
      <c r="N71" s="9">
        <f>L71/(H71+I71+K71)</f>
        <v>0.057446425355663605</v>
      </c>
    </row>
    <row r="72" spans="1:14" ht="12.75">
      <c r="A72" s="2" t="s">
        <v>12</v>
      </c>
      <c r="B72" s="3" t="s">
        <v>153</v>
      </c>
      <c r="C72" s="4">
        <v>602169</v>
      </c>
      <c r="D72" s="5" t="s">
        <v>154</v>
      </c>
      <c r="E72" s="3">
        <v>1</v>
      </c>
      <c r="F72" s="6">
        <v>643</v>
      </c>
      <c r="G72" s="3">
        <v>27</v>
      </c>
      <c r="H72" s="7">
        <v>504000</v>
      </c>
      <c r="I72" s="7">
        <v>6181000</v>
      </c>
      <c r="J72" s="7">
        <v>2586000</v>
      </c>
      <c r="K72" s="7">
        <f>M72*J72</f>
        <v>1163700</v>
      </c>
      <c r="L72" s="7">
        <f>J72-K72</f>
        <v>1422300</v>
      </c>
      <c r="M72" s="8">
        <v>0.45</v>
      </c>
      <c r="N72" s="9">
        <f>L72/(H72+I72+K72)</f>
        <v>0.18121472345738784</v>
      </c>
    </row>
    <row r="73" spans="1:14" ht="12.75">
      <c r="A73" s="2" t="s">
        <v>12</v>
      </c>
      <c r="B73" s="3" t="s">
        <v>155</v>
      </c>
      <c r="C73" s="4">
        <v>602222</v>
      </c>
      <c r="D73" s="5" t="s">
        <v>156</v>
      </c>
      <c r="E73" s="3">
        <v>1</v>
      </c>
      <c r="F73" s="6">
        <v>314</v>
      </c>
      <c r="G73" s="3">
        <v>19</v>
      </c>
      <c r="H73" s="7">
        <v>345000</v>
      </c>
      <c r="I73" s="7">
        <v>1981000</v>
      </c>
      <c r="J73" s="7">
        <v>2986000</v>
      </c>
      <c r="K73" s="7">
        <f>M73*J73</f>
        <v>1343700</v>
      </c>
      <c r="L73" s="7">
        <f>J73-K73</f>
        <v>1642300</v>
      </c>
      <c r="M73" s="8">
        <v>0.45</v>
      </c>
      <c r="N73" s="9">
        <f>L73/(H73+I73+K73)</f>
        <v>0.4475297708259531</v>
      </c>
    </row>
    <row r="74" spans="1:14" ht="12.75">
      <c r="A74" s="2" t="s">
        <v>12</v>
      </c>
      <c r="B74" s="3" t="s">
        <v>157</v>
      </c>
      <c r="C74" s="4">
        <v>638460</v>
      </c>
      <c r="D74" s="5" t="s">
        <v>158</v>
      </c>
      <c r="E74" s="3">
        <v>10</v>
      </c>
      <c r="F74" s="6">
        <v>5465</v>
      </c>
      <c r="G74" s="3">
        <v>286</v>
      </c>
      <c r="H74" s="7">
        <v>7776000</v>
      </c>
      <c r="I74" s="7">
        <v>109976000</v>
      </c>
      <c r="J74" s="7">
        <v>15030000</v>
      </c>
      <c r="K74" s="7">
        <f>M74*J74</f>
        <v>6763500</v>
      </c>
      <c r="L74" s="7">
        <f>J74-K74</f>
        <v>8266500</v>
      </c>
      <c r="M74" s="8">
        <v>0.45</v>
      </c>
      <c r="N74" s="9">
        <f>L74/(H74+I74+K74)</f>
        <v>0.06638932502379222</v>
      </c>
    </row>
    <row r="75" spans="1:14" ht="12.75">
      <c r="A75" s="2" t="s">
        <v>12</v>
      </c>
      <c r="B75" s="3" t="s">
        <v>159</v>
      </c>
      <c r="C75" s="4">
        <v>602166</v>
      </c>
      <c r="D75" s="5" t="s">
        <v>160</v>
      </c>
      <c r="E75" s="3">
        <v>1</v>
      </c>
      <c r="F75" s="6">
        <v>308</v>
      </c>
      <c r="G75" s="3">
        <v>15</v>
      </c>
      <c r="H75" s="7">
        <v>673000</v>
      </c>
      <c r="I75" s="7">
        <v>2587000</v>
      </c>
      <c r="J75" s="7">
        <v>730000</v>
      </c>
      <c r="K75" s="7">
        <f>M75*J75</f>
        <v>328500</v>
      </c>
      <c r="L75" s="7">
        <f>J75-K75</f>
        <v>401500</v>
      </c>
      <c r="M75" s="8">
        <v>0.45</v>
      </c>
      <c r="N75" s="9">
        <f>L75/(H75+I75+K75)</f>
        <v>0.11188518879754772</v>
      </c>
    </row>
    <row r="76" spans="1:14" ht="12.75">
      <c r="A76" s="2" t="s">
        <v>12</v>
      </c>
      <c r="B76" s="3" t="s">
        <v>161</v>
      </c>
      <c r="C76" s="4">
        <v>640320</v>
      </c>
      <c r="D76" s="5" t="s">
        <v>162</v>
      </c>
      <c r="E76" s="3">
        <v>8</v>
      </c>
      <c r="F76" s="6">
        <v>5355</v>
      </c>
      <c r="G76" s="3">
        <v>220</v>
      </c>
      <c r="H76" s="7">
        <v>4767000</v>
      </c>
      <c r="I76" s="7">
        <v>52613000</v>
      </c>
      <c r="J76" s="7">
        <v>28016000</v>
      </c>
      <c r="K76" s="7">
        <f>M76*J76</f>
        <v>12607200</v>
      </c>
      <c r="L76" s="7">
        <f>J76-K76</f>
        <v>15408800</v>
      </c>
      <c r="M76" s="8">
        <v>0.45</v>
      </c>
      <c r="N76" s="9">
        <f>L76/(H76+I76+K76)</f>
        <v>0.2201659732065292</v>
      </c>
    </row>
    <row r="77" spans="1:14" ht="12.75">
      <c r="A77" s="2" t="s">
        <v>12</v>
      </c>
      <c r="B77" s="3" t="s">
        <v>163</v>
      </c>
      <c r="C77" s="4">
        <v>602233</v>
      </c>
      <c r="D77" s="5" t="s">
        <v>164</v>
      </c>
      <c r="E77" s="3">
        <v>1</v>
      </c>
      <c r="F77" s="6">
        <v>713</v>
      </c>
      <c r="G77" s="3">
        <v>38</v>
      </c>
      <c r="H77" s="7">
        <v>177000</v>
      </c>
      <c r="I77" s="7">
        <v>1671000</v>
      </c>
      <c r="J77" s="7">
        <v>7011000</v>
      </c>
      <c r="K77" s="7">
        <f>M77*J77</f>
        <v>3154950</v>
      </c>
      <c r="L77" s="7">
        <f>J77-K77</f>
        <v>3856050</v>
      </c>
      <c r="M77" s="8">
        <v>0.45</v>
      </c>
      <c r="N77" s="9">
        <f>L77/(H77+I77+K77)</f>
        <v>0.7707552543999041</v>
      </c>
    </row>
    <row r="78" spans="1:14" ht="12.75">
      <c r="A78" s="2" t="s">
        <v>12</v>
      </c>
      <c r="B78" s="3" t="s">
        <v>165</v>
      </c>
      <c r="C78" s="4">
        <v>601771</v>
      </c>
      <c r="D78" s="5" t="s">
        <v>166</v>
      </c>
      <c r="E78" s="3">
        <v>1</v>
      </c>
      <c r="F78" s="6">
        <v>289</v>
      </c>
      <c r="G78" s="3">
        <v>10</v>
      </c>
      <c r="H78" s="7">
        <v>502000</v>
      </c>
      <c r="I78" s="7">
        <v>1853000</v>
      </c>
      <c r="J78" s="7">
        <v>2173000</v>
      </c>
      <c r="K78" s="7">
        <f>M78*J78</f>
        <v>977850</v>
      </c>
      <c r="L78" s="7">
        <f>J78-K78</f>
        <v>1195150</v>
      </c>
      <c r="M78" s="8">
        <v>0.45</v>
      </c>
      <c r="N78" s="9">
        <f>L78/(H78+I78+K78)</f>
        <v>0.35859699656450184</v>
      </c>
    </row>
    <row r="79" spans="1:14" ht="12.75">
      <c r="A79" s="2" t="s">
        <v>12</v>
      </c>
      <c r="B79" s="3" t="s">
        <v>167</v>
      </c>
      <c r="C79" s="4">
        <v>602064</v>
      </c>
      <c r="D79" s="5" t="s">
        <v>168</v>
      </c>
      <c r="E79" s="3">
        <v>1</v>
      </c>
      <c r="F79" s="6">
        <v>286</v>
      </c>
      <c r="G79" s="3">
        <v>9</v>
      </c>
      <c r="H79" s="7">
        <v>568000</v>
      </c>
      <c r="I79" s="7">
        <v>1187000</v>
      </c>
      <c r="J79" s="7">
        <v>2644000</v>
      </c>
      <c r="K79" s="7">
        <f>M79*J79</f>
        <v>1189800</v>
      </c>
      <c r="L79" s="7">
        <f>J79-K79</f>
        <v>1454200</v>
      </c>
      <c r="M79" s="8">
        <v>0.45</v>
      </c>
      <c r="N79" s="9">
        <f>L79/(H79+I79+K79)</f>
        <v>0.49381961423526216</v>
      </c>
    </row>
    <row r="80" spans="1:14" ht="12.75">
      <c r="A80" s="2" t="s">
        <v>12</v>
      </c>
      <c r="B80" s="3" t="s">
        <v>169</v>
      </c>
      <c r="C80" s="4">
        <v>601993</v>
      </c>
      <c r="D80" s="5" t="s">
        <v>170</v>
      </c>
      <c r="E80" s="3">
        <v>1</v>
      </c>
      <c r="F80" s="6">
        <v>364</v>
      </c>
      <c r="G80" s="3">
        <v>16</v>
      </c>
      <c r="H80" s="7">
        <v>892000</v>
      </c>
      <c r="I80" s="7">
        <v>1641000</v>
      </c>
      <c r="J80" s="7">
        <v>3467000</v>
      </c>
      <c r="K80" s="7">
        <f>M80*J80</f>
        <v>1560150</v>
      </c>
      <c r="L80" s="7">
        <f>J80-K80</f>
        <v>1906850</v>
      </c>
      <c r="M80" s="8">
        <v>0.45</v>
      </c>
      <c r="N80" s="9">
        <f>L80/(H80+I80+K80)</f>
        <v>0.46586369910704467</v>
      </c>
    </row>
    <row r="81" spans="1:14" ht="12.75">
      <c r="A81" s="2" t="s">
        <v>12</v>
      </c>
      <c r="B81" s="10" t="s">
        <v>171</v>
      </c>
      <c r="C81" s="11">
        <v>601389</v>
      </c>
      <c r="D81" s="12" t="s">
        <v>172</v>
      </c>
      <c r="E81" s="10">
        <v>0</v>
      </c>
      <c r="F81" s="13">
        <v>0</v>
      </c>
      <c r="G81" s="10">
        <v>0</v>
      </c>
      <c r="H81" s="7">
        <v>0</v>
      </c>
      <c r="I81" s="7">
        <v>486000</v>
      </c>
      <c r="J81" s="7">
        <v>0</v>
      </c>
      <c r="K81" s="7">
        <f>M81*J81</f>
        <v>0</v>
      </c>
      <c r="L81" s="7">
        <f>J81-K81</f>
        <v>0</v>
      </c>
      <c r="M81" s="8">
        <v>0.45</v>
      </c>
      <c r="N81" s="9">
        <f>L81/(H81+I81+K81)</f>
        <v>0</v>
      </c>
    </row>
    <row r="83" spans="1:14" ht="12.75">
      <c r="A83" s="2" t="s">
        <v>173</v>
      </c>
      <c r="B83" s="2">
        <v>80</v>
      </c>
      <c r="C83" s="2"/>
      <c r="D83" s="2"/>
      <c r="E83" s="2">
        <f>SUM(E2:E81)</f>
        <v>409</v>
      </c>
      <c r="F83" s="7">
        <f>SUM(F2:F81)</f>
        <v>235978</v>
      </c>
      <c r="G83" s="7">
        <f>SUM(G2:G81)</f>
        <v>11028</v>
      </c>
      <c r="H83" s="7">
        <f>SUM(H2:H81)</f>
        <v>426172000</v>
      </c>
      <c r="I83" s="7">
        <f>SUM(I2:I81)</f>
        <v>3500976000</v>
      </c>
      <c r="J83" s="7">
        <f>SUM(J2:J81)</f>
        <v>1448961000</v>
      </c>
      <c r="K83" s="7">
        <f>SUM(K2:K81)</f>
        <v>652032450</v>
      </c>
      <c r="L83" s="7">
        <f>SUM(L2:L81)</f>
        <v>796928550</v>
      </c>
      <c r="N83" s="9">
        <f>L83/(H83+I83+K83)</f>
        <v>0.1740330084611538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2024-03-13T01:23:47Z</dcterms:modified>
  <cp:category/>
  <cp:version/>
  <cp:contentType/>
  <cp:contentStatus/>
  <cp:revision>19</cp:revision>
</cp:coreProperties>
</file>