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<sst xmlns="http://schemas.openxmlformats.org/spreadsheetml/2006/main" count="128" uniqueCount="91">
  <si>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</si>
  <si>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</si>
  <si>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</si>
  <si>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</si>
  <si>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</si>
  <si>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</si>
  <si>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</si>
  <si>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</si>
  <si>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</si>
  <si>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</si>
  <si>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</si>
  <si>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</si>
  <si>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 Mateo</t>
  </si>
  <si>
    <t xml:space="preserve">Aspire East Palo Alto Charter  </t>
  </si>
  <si>
    <t>CA-0134197</t>
  </si>
  <si>
    <t>Bayshore Elementary</t>
  </si>
  <si>
    <t>CA-4168858</t>
  </si>
  <si>
    <t>Belmont-Redwood Shores Elementary</t>
  </si>
  <si>
    <t>CA-4168866</t>
  </si>
  <si>
    <t>Brisbane Elementary</t>
  </si>
  <si>
    <t>CA-4168874</t>
  </si>
  <si>
    <t>Burlingame Elementary</t>
  </si>
  <si>
    <t>CA-4168882</t>
  </si>
  <si>
    <t>Cabrillo Unified</t>
  </si>
  <si>
    <t>CA-4168890</t>
  </si>
  <si>
    <t xml:space="preserve">Connect Community Charter  </t>
  </si>
  <si>
    <t>CA-0127282</t>
  </si>
  <si>
    <t xml:space="preserve">Design Tech High </t>
  </si>
  <si>
    <t>CA-0129759</t>
  </si>
  <si>
    <t xml:space="preserve">East Palo Alto Academy </t>
  </si>
  <si>
    <t>CA-0126722</t>
  </si>
  <si>
    <t xml:space="preserve"> </t>
  </si>
  <si>
    <t xml:space="preserve">Everest Public High </t>
  </si>
  <si>
    <t>CA-0119503</t>
  </si>
  <si>
    <t xml:space="preserve">Five Keys Charter (SF Sheriff`s)  </t>
  </si>
  <si>
    <t>CA-0101774</t>
  </si>
  <si>
    <t>Hillsborough City Elementary</t>
  </si>
  <si>
    <t>CA-4168908</t>
  </si>
  <si>
    <t>Jefferson Elementary</t>
  </si>
  <si>
    <t>CA-4168916</t>
  </si>
  <si>
    <t>Jefferson Union High</t>
  </si>
  <si>
    <t>CA-4168924</t>
  </si>
  <si>
    <t xml:space="preserve">KIPP Esperanza High </t>
  </si>
  <si>
    <t>CA-0139915</t>
  </si>
  <si>
    <t xml:space="preserve">KIPP Excelencia Community Preparatory </t>
  </si>
  <si>
    <t>CA-0132068</t>
  </si>
  <si>
    <t xml:space="preserve">KIPP Valiant Community Prep </t>
  </si>
  <si>
    <t>CA-0135608</t>
  </si>
  <si>
    <t>La Honda-Pescadero Unified</t>
  </si>
  <si>
    <t>CA-4168940</t>
  </si>
  <si>
    <t>Las Lomitas Elementary</t>
  </si>
  <si>
    <t>CA-4168957</t>
  </si>
  <si>
    <t>Menlo Park City Elementary</t>
  </si>
  <si>
    <t>CA-4168965</t>
  </si>
  <si>
    <t>Millbrae Elementary</t>
  </si>
  <si>
    <t>CA-4168973</t>
  </si>
  <si>
    <t xml:space="preserve">Oxford Day Academy </t>
  </si>
  <si>
    <t>CA-0135269</t>
  </si>
  <si>
    <t>Pacifica</t>
  </si>
  <si>
    <t>CA-4168932</t>
  </si>
  <si>
    <t>Portola Valley Elementary</t>
  </si>
  <si>
    <t>CA-4168981</t>
  </si>
  <si>
    <t>Ravenswood City Elementary</t>
  </si>
  <si>
    <t>CA-4168999</t>
  </si>
  <si>
    <t>Redwood City Elementary</t>
  </si>
  <si>
    <t>CA-4169005</t>
  </si>
  <si>
    <t xml:space="preserve">Rocketship Redwood City </t>
  </si>
  <si>
    <t>CA-0132076</t>
  </si>
  <si>
    <t>San Bruno Park Elementary</t>
  </si>
  <si>
    <t>CA-4169013</t>
  </si>
  <si>
    <t xml:space="preserve">San Carlos Charter Learning Center </t>
  </si>
  <si>
    <t>CA-6112213</t>
  </si>
  <si>
    <t>San Carlos Elementary</t>
  </si>
  <si>
    <t>CA-4169021</t>
  </si>
  <si>
    <t>San Mateo County Office of Education</t>
  </si>
  <si>
    <t>CA-4110413</t>
  </si>
  <si>
    <t>San Mateo Union High</t>
  </si>
  <si>
    <t>CA-4169047</t>
  </si>
  <si>
    <t>San Mateo-Foster City</t>
  </si>
  <si>
    <t>CA-4169039</t>
  </si>
  <si>
    <t>Sequoia Union High</t>
  </si>
  <si>
    <t>CA-4169062</t>
  </si>
  <si>
    <t>South San Francisco Unified</t>
  </si>
  <si>
    <t>CA-4169070</t>
  </si>
  <si>
    <t xml:space="preserve">Summit Preparatory Charter High </t>
  </si>
  <si>
    <t>CA-0112722</t>
  </si>
  <si>
    <t xml:space="preserve">Summit Public School: Shasta </t>
  </si>
  <si>
    <t>CA-0127548</t>
  </si>
  <si>
    <t>Woodside Elementary</t>
  </si>
  <si>
    <t>CA-4169088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</si>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</sst>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J19">
      <selection activeCell="N41" sqref="B41:N41"/>
    </sheetView>
  </sheetViews>
  <sheetFormatPr defaultColWidth="12.57421875" defaultRowHeight="12.75"/>
  <cols>
    <col min="1" max="1" width="15.57421875" style="0" customWidth="1"/>
    <col min="2" max="2" width="55.00390625" style="0" customWidth="1"/>
    <col min="3" max="3" width="14.0039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1.0039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601604</v>
      </c>
      <c r="D2" s="5" t="s">
        <v>14</v>
      </c>
      <c r="E2" s="3">
        <v>1</v>
      </c>
      <c r="F2" s="3">
        <v>532</v>
      </c>
      <c r="G2" s="3">
        <v>24</v>
      </c>
      <c r="H2" s="6">
        <v>1450000</v>
      </c>
      <c r="I2" s="6">
        <v>5042000</v>
      </c>
      <c r="J2" s="6">
        <v>3925000</v>
      </c>
      <c r="K2" s="6">
        <f>M2*J2</f>
        <v>1766250</v>
      </c>
      <c r="L2" s="6">
        <f>J2-K2</f>
        <v>2158750</v>
      </c>
      <c r="M2" s="7">
        <v>0.45</v>
      </c>
      <c r="N2" s="8">
        <f>L2/(H2+I2+K2)</f>
        <v>0.2614052614052614</v>
      </c>
    </row>
    <row r="3" spans="1:14" ht="12.75">
      <c r="A3" s="2" t="s">
        <v>12</v>
      </c>
      <c r="B3" s="3" t="s">
        <v>15</v>
      </c>
      <c r="C3" s="4">
        <v>604200</v>
      </c>
      <c r="D3" s="5" t="s">
        <v>16</v>
      </c>
      <c r="E3" s="3">
        <v>1</v>
      </c>
      <c r="F3" s="3">
        <v>322</v>
      </c>
      <c r="G3" s="3">
        <v>20</v>
      </c>
      <c r="H3" s="6">
        <v>673000</v>
      </c>
      <c r="I3" s="6">
        <v>2393000</v>
      </c>
      <c r="J3" s="6">
        <v>4670000</v>
      </c>
      <c r="K3" s="6">
        <f>M3*J3</f>
        <v>2101500</v>
      </c>
      <c r="L3" s="6">
        <f>J3-K3</f>
        <v>2568500</v>
      </c>
      <c r="M3" s="7">
        <v>0.45</v>
      </c>
      <c r="N3" s="8">
        <f>L3/(H3+I3+K3)</f>
        <v>0.49704886308659896</v>
      </c>
    </row>
    <row r="4" spans="1:14" ht="12.75">
      <c r="A4" s="2" t="s">
        <v>12</v>
      </c>
      <c r="B4" s="3" t="s">
        <v>17</v>
      </c>
      <c r="C4" s="4">
        <v>604530</v>
      </c>
      <c r="D4" s="5" t="s">
        <v>18</v>
      </c>
      <c r="E4" s="3">
        <v>7</v>
      </c>
      <c r="F4" s="9">
        <v>3945</v>
      </c>
      <c r="G4" s="3">
        <v>176</v>
      </c>
      <c r="H4" s="6">
        <v>2860000</v>
      </c>
      <c r="I4" s="6">
        <v>54437000</v>
      </c>
      <c r="J4" s="6">
        <v>8202000</v>
      </c>
      <c r="K4" s="6">
        <f>M4*J4</f>
        <v>3690900</v>
      </c>
      <c r="L4" s="6">
        <f>J4-K4</f>
        <v>4511100</v>
      </c>
      <c r="M4" s="7">
        <v>0.45</v>
      </c>
      <c r="N4" s="8">
        <f>L4/(H4+I4+K4)</f>
        <v>0.07396713118503834</v>
      </c>
    </row>
    <row r="5" spans="1:14" ht="12.75">
      <c r="A5" s="2" t="s">
        <v>12</v>
      </c>
      <c r="B5" s="3" t="s">
        <v>19</v>
      </c>
      <c r="C5" s="4">
        <v>606060</v>
      </c>
      <c r="D5" s="5" t="s">
        <v>20</v>
      </c>
      <c r="E5" s="3">
        <v>3</v>
      </c>
      <c r="F5" s="9">
        <v>455</v>
      </c>
      <c r="G5" s="3">
        <v>29</v>
      </c>
      <c r="H5" s="6">
        <v>347000</v>
      </c>
      <c r="I5" s="6">
        <v>10975000</v>
      </c>
      <c r="J5" s="6">
        <v>1077000</v>
      </c>
      <c r="K5" s="6">
        <f>M5*J5</f>
        <v>484650</v>
      </c>
      <c r="L5" s="6">
        <f>J5-K5</f>
        <v>592350</v>
      </c>
      <c r="M5" s="7">
        <v>0.45</v>
      </c>
      <c r="N5" s="8">
        <f>L5/(H5+I5+K5)</f>
        <v>0.05017087827622568</v>
      </c>
    </row>
    <row r="6" spans="1:14" ht="12.75">
      <c r="A6" s="2" t="s">
        <v>12</v>
      </c>
      <c r="B6" s="3" t="s">
        <v>21</v>
      </c>
      <c r="C6" s="4">
        <v>606480</v>
      </c>
      <c r="D6" s="5" t="s">
        <v>22</v>
      </c>
      <c r="E6" s="3">
        <v>8</v>
      </c>
      <c r="F6" s="9">
        <v>3284</v>
      </c>
      <c r="G6" s="3">
        <v>143</v>
      </c>
      <c r="H6" s="6">
        <v>2737000</v>
      </c>
      <c r="I6" s="6">
        <v>46039000</v>
      </c>
      <c r="J6" s="6">
        <v>18848000</v>
      </c>
      <c r="K6" s="6">
        <f>M6*J6</f>
        <v>8481600</v>
      </c>
      <c r="L6" s="6">
        <f>J6-K6</f>
        <v>10366400</v>
      </c>
      <c r="M6" s="7">
        <v>0.45</v>
      </c>
      <c r="N6" s="8">
        <f>L6/(H6+I6+K6)</f>
        <v>0.18104845470295647</v>
      </c>
    </row>
    <row r="7" spans="1:14" ht="12.75">
      <c r="A7" s="2" t="s">
        <v>12</v>
      </c>
      <c r="B7" s="3" t="s">
        <v>23</v>
      </c>
      <c r="C7" s="4">
        <v>606780</v>
      </c>
      <c r="D7" s="5" t="s">
        <v>24</v>
      </c>
      <c r="E7" s="3">
        <v>7</v>
      </c>
      <c r="F7" s="9">
        <v>2748</v>
      </c>
      <c r="G7" s="3">
        <v>131</v>
      </c>
      <c r="H7" s="6">
        <v>3312000</v>
      </c>
      <c r="I7" s="6">
        <v>43409000</v>
      </c>
      <c r="J7" s="6">
        <v>7868000</v>
      </c>
      <c r="K7" s="6">
        <f>M7*J7</f>
        <v>3540600</v>
      </c>
      <c r="L7" s="6">
        <f>J7-K7</f>
        <v>4327400</v>
      </c>
      <c r="M7" s="7">
        <v>0.45</v>
      </c>
      <c r="N7" s="8">
        <f>L7/(H7+I7+K7)</f>
        <v>0.08609753768284337</v>
      </c>
    </row>
    <row r="8" spans="1:14" ht="12.75">
      <c r="A8" s="2" t="s">
        <v>12</v>
      </c>
      <c r="B8" s="3" t="s">
        <v>25</v>
      </c>
      <c r="C8" s="4">
        <v>602357</v>
      </c>
      <c r="D8" s="5" t="s">
        <v>26</v>
      </c>
      <c r="E8" s="3">
        <v>1</v>
      </c>
      <c r="F8" s="9">
        <v>148</v>
      </c>
      <c r="G8" s="3">
        <v>9</v>
      </c>
      <c r="H8" s="6">
        <v>344000</v>
      </c>
      <c r="I8" s="6">
        <v>2175000</v>
      </c>
      <c r="J8" s="6">
        <v>412000</v>
      </c>
      <c r="K8" s="6">
        <f>M8*J8</f>
        <v>185400</v>
      </c>
      <c r="L8" s="6">
        <f>J8-K8</f>
        <v>226600</v>
      </c>
      <c r="M8" s="7">
        <v>0.45</v>
      </c>
      <c r="N8" s="8">
        <f>L8/(H8+I8+K8)</f>
        <v>0.08378938026919094</v>
      </c>
    </row>
    <row r="9" spans="1:14" ht="12.75">
      <c r="A9" s="2" t="s">
        <v>12</v>
      </c>
      <c r="B9" s="3" t="s">
        <v>27</v>
      </c>
      <c r="C9" s="4">
        <v>602324</v>
      </c>
      <c r="D9" s="5" t="s">
        <v>28</v>
      </c>
      <c r="E9" s="3">
        <v>1</v>
      </c>
      <c r="F9" s="9">
        <v>545</v>
      </c>
      <c r="G9" s="3">
        <v>24</v>
      </c>
      <c r="H9" s="6">
        <v>286000</v>
      </c>
      <c r="I9" s="6">
        <v>8936000</v>
      </c>
      <c r="J9" s="6">
        <v>527000</v>
      </c>
      <c r="K9" s="6">
        <f>M9*J9</f>
        <v>237150</v>
      </c>
      <c r="L9" s="6">
        <f>J9-K9</f>
        <v>289850</v>
      </c>
      <c r="M9" s="7">
        <v>0.45</v>
      </c>
      <c r="N9" s="8">
        <f>L9/(H9+I9+K9)</f>
        <v>0.03064228815485535</v>
      </c>
    </row>
    <row r="10" spans="1:14" ht="12.75">
      <c r="A10" s="2" t="s">
        <v>12</v>
      </c>
      <c r="B10" s="3" t="s">
        <v>29</v>
      </c>
      <c r="C10" s="4">
        <v>601901</v>
      </c>
      <c r="D10" s="5" t="s">
        <v>30</v>
      </c>
      <c r="E10" s="3">
        <v>1</v>
      </c>
      <c r="F10" s="9">
        <v>299</v>
      </c>
      <c r="G10" s="3">
        <v>25</v>
      </c>
      <c r="H10" s="6">
        <v>0</v>
      </c>
      <c r="I10" s="6">
        <v>0</v>
      </c>
      <c r="J10" s="6">
        <v>0</v>
      </c>
      <c r="K10" s="6">
        <f>M10*J10</f>
        <v>0</v>
      </c>
      <c r="L10" s="6">
        <f>J10-K10</f>
        <v>0</v>
      </c>
      <c r="M10" s="7">
        <v>0.45</v>
      </c>
      <c r="N10" s="8" t="s">
        <v>31</v>
      </c>
    </row>
    <row r="11" spans="1:14" ht="12.75">
      <c r="A11" s="2" t="s">
        <v>12</v>
      </c>
      <c r="B11" s="3" t="s">
        <v>32</v>
      </c>
      <c r="C11" s="4">
        <v>602229</v>
      </c>
      <c r="D11" s="5" t="s">
        <v>33</v>
      </c>
      <c r="E11" s="3">
        <v>1</v>
      </c>
      <c r="F11" s="9">
        <v>295</v>
      </c>
      <c r="G11" s="3">
        <v>14</v>
      </c>
      <c r="H11" s="6">
        <v>608000</v>
      </c>
      <c r="I11" s="6">
        <v>3740000</v>
      </c>
      <c r="J11" s="6">
        <v>759000</v>
      </c>
      <c r="K11" s="6">
        <f>M11*J11</f>
        <v>341550</v>
      </c>
      <c r="L11" s="6">
        <f>J11-K11</f>
        <v>417450</v>
      </c>
      <c r="M11" s="7">
        <v>0.45</v>
      </c>
      <c r="N11" s="8">
        <f>L11/(H11+I11+K11)</f>
        <v>0.08901706986811102</v>
      </c>
    </row>
    <row r="12" spans="1:14" ht="12.75">
      <c r="A12" s="2" t="s">
        <v>12</v>
      </c>
      <c r="B12" s="3" t="s">
        <v>34</v>
      </c>
      <c r="C12" s="4">
        <v>601998</v>
      </c>
      <c r="D12" s="5" t="s">
        <v>35</v>
      </c>
      <c r="E12" s="3">
        <v>1</v>
      </c>
      <c r="F12" s="9">
        <v>135</v>
      </c>
      <c r="G12" s="3">
        <v>6</v>
      </c>
      <c r="H12" s="6">
        <v>186000</v>
      </c>
      <c r="I12" s="6">
        <v>1347000</v>
      </c>
      <c r="J12" s="6">
        <v>1609000</v>
      </c>
      <c r="K12" s="6">
        <f>M12*J12</f>
        <v>724050</v>
      </c>
      <c r="L12" s="6">
        <f>J12-K12</f>
        <v>884950</v>
      </c>
      <c r="M12" s="7">
        <v>0.45</v>
      </c>
      <c r="N12" s="8">
        <f>L12/(H12+I12+K12)</f>
        <v>0.392082585675993</v>
      </c>
    </row>
    <row r="13" spans="1:14" ht="12.75">
      <c r="A13" s="2" t="s">
        <v>12</v>
      </c>
      <c r="B13" s="3" t="s">
        <v>36</v>
      </c>
      <c r="C13" s="4">
        <v>617190</v>
      </c>
      <c r="D13" s="5" t="s">
        <v>37</v>
      </c>
      <c r="E13" s="3">
        <v>4</v>
      </c>
      <c r="F13" s="9">
        <v>1294</v>
      </c>
      <c r="G13" s="3">
        <v>89</v>
      </c>
      <c r="H13" s="6">
        <v>767000</v>
      </c>
      <c r="I13" s="6">
        <v>32115000</v>
      </c>
      <c r="J13" s="6">
        <v>3054000</v>
      </c>
      <c r="K13" s="6">
        <f>M13*J13</f>
        <v>1374300</v>
      </c>
      <c r="L13" s="6">
        <f>J13-K13</f>
        <v>1679700</v>
      </c>
      <c r="M13" s="7">
        <v>0.45</v>
      </c>
      <c r="N13" s="8">
        <f>L13/(H13+I13+K13)</f>
        <v>0.04903331649944682</v>
      </c>
    </row>
    <row r="14" spans="1:14" ht="12.75">
      <c r="A14" s="2" t="s">
        <v>12</v>
      </c>
      <c r="B14" s="3" t="s">
        <v>38</v>
      </c>
      <c r="C14" s="4">
        <v>618870</v>
      </c>
      <c r="D14" s="5" t="s">
        <v>39</v>
      </c>
      <c r="E14" s="3">
        <v>14</v>
      </c>
      <c r="F14" s="9">
        <v>4956</v>
      </c>
      <c r="G14" s="3">
        <v>226</v>
      </c>
      <c r="H14" s="6">
        <v>9553000</v>
      </c>
      <c r="I14" s="6">
        <v>14202000</v>
      </c>
      <c r="J14" s="6">
        <v>68344000</v>
      </c>
      <c r="K14" s="6">
        <f>M14*J14</f>
        <v>30754800</v>
      </c>
      <c r="L14" s="6">
        <f>J14-K14</f>
        <v>37589200</v>
      </c>
      <c r="M14" s="7">
        <v>0.45</v>
      </c>
      <c r="N14" s="8">
        <f>L14/(H14+I14+K14)</f>
        <v>0.6895860927759779</v>
      </c>
    </row>
    <row r="15" spans="1:14" ht="12.75">
      <c r="A15" s="2" t="s">
        <v>12</v>
      </c>
      <c r="B15" s="3" t="s">
        <v>40</v>
      </c>
      <c r="C15" s="4">
        <v>618930</v>
      </c>
      <c r="D15" s="5" t="s">
        <v>41</v>
      </c>
      <c r="E15" s="3">
        <v>5</v>
      </c>
      <c r="F15" s="9">
        <v>3884</v>
      </c>
      <c r="G15" s="3">
        <v>196</v>
      </c>
      <c r="H15" s="6">
        <v>5426000</v>
      </c>
      <c r="I15" s="6">
        <v>85168000</v>
      </c>
      <c r="J15" s="6">
        <v>13008000</v>
      </c>
      <c r="K15" s="6">
        <f>M15*J15</f>
        <v>5853600</v>
      </c>
      <c r="L15" s="6">
        <f>J15-K15</f>
        <v>7154400</v>
      </c>
      <c r="M15" s="7">
        <v>0.45</v>
      </c>
      <c r="N15" s="8">
        <f>L15/(H15+I15+K15)</f>
        <v>0.07417913976086497</v>
      </c>
    </row>
    <row r="16" spans="1:14" ht="12.75">
      <c r="A16" s="2" t="s">
        <v>12</v>
      </c>
      <c r="B16" s="3" t="s">
        <v>42</v>
      </c>
      <c r="C16" s="4">
        <v>602533</v>
      </c>
      <c r="D16" s="5" t="s">
        <v>43</v>
      </c>
      <c r="E16" s="3">
        <v>1</v>
      </c>
      <c r="F16" s="9">
        <v>220</v>
      </c>
      <c r="G16" s="3">
        <v>20</v>
      </c>
      <c r="H16" s="6">
        <v>48000</v>
      </c>
      <c r="I16" s="6">
        <v>4265000</v>
      </c>
      <c r="J16" s="6">
        <v>539000</v>
      </c>
      <c r="K16" s="6">
        <f>M16*J16</f>
        <v>242550</v>
      </c>
      <c r="L16" s="6">
        <f>J16-K16</f>
        <v>296450</v>
      </c>
      <c r="M16" s="7">
        <v>0.45</v>
      </c>
      <c r="N16" s="8">
        <f>L16/(H16+I16+K16)</f>
        <v>0.0650744696030117</v>
      </c>
    </row>
    <row r="17" spans="1:14" ht="12.75">
      <c r="A17" s="2" t="s">
        <v>12</v>
      </c>
      <c r="B17" s="3" t="s">
        <v>44</v>
      </c>
      <c r="C17" s="4">
        <v>602030</v>
      </c>
      <c r="D17" s="5" t="s">
        <v>45</v>
      </c>
      <c r="E17" s="3">
        <v>1</v>
      </c>
      <c r="F17" s="9">
        <v>733</v>
      </c>
      <c r="G17" s="3">
        <v>34</v>
      </c>
      <c r="H17" s="6">
        <v>1294000</v>
      </c>
      <c r="I17" s="6">
        <v>6662000</v>
      </c>
      <c r="J17" s="6">
        <v>3209000</v>
      </c>
      <c r="K17" s="6">
        <f>M17*J17</f>
        <v>1444050</v>
      </c>
      <c r="L17" s="6">
        <f>J17-K17</f>
        <v>1764950</v>
      </c>
      <c r="M17" s="7">
        <v>0.45</v>
      </c>
      <c r="N17" s="8">
        <f>L17/(H17+I17+K17)</f>
        <v>0.18775963957638522</v>
      </c>
    </row>
    <row r="18" spans="1:14" ht="12.75">
      <c r="A18" s="2" t="s">
        <v>12</v>
      </c>
      <c r="B18" s="3" t="s">
        <v>46</v>
      </c>
      <c r="C18" s="4">
        <v>602481</v>
      </c>
      <c r="D18" s="5" t="s">
        <v>47</v>
      </c>
      <c r="E18" s="3">
        <v>1</v>
      </c>
      <c r="F18" s="9">
        <v>619</v>
      </c>
      <c r="G18" s="3">
        <v>30</v>
      </c>
      <c r="H18" s="6">
        <v>1149000</v>
      </c>
      <c r="I18" s="6">
        <v>4097000</v>
      </c>
      <c r="J18" s="6">
        <v>3838000</v>
      </c>
      <c r="K18" s="6">
        <f>M18*J18</f>
        <v>1727100</v>
      </c>
      <c r="L18" s="6">
        <f>J18-K18</f>
        <v>2110900</v>
      </c>
      <c r="M18" s="7">
        <v>0.45</v>
      </c>
      <c r="N18" s="8">
        <f>L18/(H18+I18+K18)</f>
        <v>0.3027204543173051</v>
      </c>
    </row>
    <row r="19" spans="1:14" ht="12.75">
      <c r="A19" s="2" t="s">
        <v>12</v>
      </c>
      <c r="B19" s="3" t="s">
        <v>48</v>
      </c>
      <c r="C19" s="4">
        <v>620220</v>
      </c>
      <c r="D19" s="5" t="s">
        <v>49</v>
      </c>
      <c r="E19" s="3">
        <v>3</v>
      </c>
      <c r="F19" s="9">
        <v>258</v>
      </c>
      <c r="G19" s="3">
        <v>19</v>
      </c>
      <c r="H19" s="6">
        <v>604000</v>
      </c>
      <c r="I19" s="6">
        <v>5928000</v>
      </c>
      <c r="J19" s="6">
        <v>1184000</v>
      </c>
      <c r="K19" s="6">
        <f>M19*J19</f>
        <v>532800</v>
      </c>
      <c r="L19" s="6">
        <f>J19-K19</f>
        <v>651200</v>
      </c>
      <c r="M19" s="7">
        <v>0.45</v>
      </c>
      <c r="N19" s="8">
        <f>L19/(H19+I19+K19)</f>
        <v>0.0921752915864568</v>
      </c>
    </row>
    <row r="20" spans="1:14" ht="12.75">
      <c r="A20" s="2" t="s">
        <v>12</v>
      </c>
      <c r="B20" s="3" t="s">
        <v>50</v>
      </c>
      <c r="C20" s="4">
        <v>622380</v>
      </c>
      <c r="D20" s="5" t="s">
        <v>51</v>
      </c>
      <c r="E20" s="3">
        <v>2</v>
      </c>
      <c r="F20" s="9">
        <v>1151</v>
      </c>
      <c r="G20" s="3">
        <v>67</v>
      </c>
      <c r="H20" s="6">
        <v>797000</v>
      </c>
      <c r="I20" s="6">
        <v>36059000</v>
      </c>
      <c r="J20" s="6">
        <v>3524000</v>
      </c>
      <c r="K20" s="6">
        <f>M20*J20</f>
        <v>1585800</v>
      </c>
      <c r="L20" s="6">
        <f>J20-K20</f>
        <v>1938200</v>
      </c>
      <c r="M20" s="7">
        <v>0.45</v>
      </c>
      <c r="N20" s="8">
        <f>L20/(H20+I20+K20)</f>
        <v>0.05041907506932558</v>
      </c>
    </row>
    <row r="21" spans="1:14" ht="12.75">
      <c r="A21" s="2" t="s">
        <v>12</v>
      </c>
      <c r="B21" s="3" t="s">
        <v>52</v>
      </c>
      <c r="C21" s="4">
        <v>624570</v>
      </c>
      <c r="D21" s="5" t="s">
        <v>53</v>
      </c>
      <c r="E21" s="3">
        <v>4</v>
      </c>
      <c r="F21" s="9">
        <v>2705</v>
      </c>
      <c r="G21" s="3">
        <v>171</v>
      </c>
      <c r="H21" s="6">
        <v>1864000</v>
      </c>
      <c r="I21" s="6">
        <v>58873000</v>
      </c>
      <c r="J21" s="6">
        <v>10660000</v>
      </c>
      <c r="K21" s="6">
        <f>M21*J21</f>
        <v>4797000</v>
      </c>
      <c r="L21" s="6">
        <f>J21-K21</f>
        <v>5863000</v>
      </c>
      <c r="M21" s="7">
        <v>0.45</v>
      </c>
      <c r="N21" s="8">
        <f>L21/(H21+I21+K21)</f>
        <v>0.08946501052888577</v>
      </c>
    </row>
    <row r="22" spans="1:14" ht="12.75">
      <c r="A22" s="2" t="s">
        <v>12</v>
      </c>
      <c r="B22" s="3" t="s">
        <v>54</v>
      </c>
      <c r="C22" s="4">
        <v>624900</v>
      </c>
      <c r="D22" s="5" t="s">
        <v>55</v>
      </c>
      <c r="E22" s="3">
        <v>5</v>
      </c>
      <c r="F22" s="9">
        <v>2075</v>
      </c>
      <c r="G22" s="3">
        <v>87</v>
      </c>
      <c r="H22" s="6">
        <v>2273000</v>
      </c>
      <c r="I22" s="6">
        <v>6910000</v>
      </c>
      <c r="J22" s="6">
        <v>24098000</v>
      </c>
      <c r="K22" s="6">
        <f>M22*J22</f>
        <v>10844100</v>
      </c>
      <c r="L22" s="6">
        <f>J22-K22</f>
        <v>13253900</v>
      </c>
      <c r="M22" s="7">
        <v>0.45</v>
      </c>
      <c r="N22" s="8">
        <f>L22/(H22+I22+K22)</f>
        <v>0.6617982633531565</v>
      </c>
    </row>
    <row r="23" spans="1:14" ht="12.75">
      <c r="A23" s="2" t="s">
        <v>12</v>
      </c>
      <c r="B23" s="3" t="s">
        <v>56</v>
      </c>
      <c r="C23" s="4">
        <v>602016</v>
      </c>
      <c r="D23" s="5" t="s">
        <v>57</v>
      </c>
      <c r="E23" s="3">
        <v>1</v>
      </c>
      <c r="F23" s="9">
        <v>92</v>
      </c>
      <c r="G23" s="3">
        <v>3</v>
      </c>
      <c r="H23" s="6">
        <v>362000</v>
      </c>
      <c r="I23" s="6">
        <v>1353000</v>
      </c>
      <c r="J23" s="6">
        <v>438000</v>
      </c>
      <c r="K23" s="6">
        <f>M23*J23</f>
        <v>197100</v>
      </c>
      <c r="L23" s="6">
        <f>J23-K23</f>
        <v>240900</v>
      </c>
      <c r="M23" s="7">
        <v>0.45</v>
      </c>
      <c r="N23" s="8">
        <f>L23/(H23+I23+K23)</f>
        <v>0.12598713456409183</v>
      </c>
    </row>
    <row r="24" spans="1:14" ht="12.75">
      <c r="A24" s="2" t="s">
        <v>12</v>
      </c>
      <c r="B24" s="3" t="s">
        <v>58</v>
      </c>
      <c r="C24" s="4">
        <v>620460</v>
      </c>
      <c r="D24" s="5" t="s">
        <v>59</v>
      </c>
      <c r="E24" s="3">
        <v>8</v>
      </c>
      <c r="F24" s="9">
        <v>2759</v>
      </c>
      <c r="G24" s="3">
        <v>128</v>
      </c>
      <c r="H24" s="6">
        <v>2300000</v>
      </c>
      <c r="I24" s="6">
        <v>7729000</v>
      </c>
      <c r="J24" s="6">
        <v>30255000</v>
      </c>
      <c r="K24" s="6">
        <f>M24*J24</f>
        <v>13614750</v>
      </c>
      <c r="L24" s="6">
        <f>J24-K24</f>
        <v>16640250</v>
      </c>
      <c r="M24" s="7">
        <v>0.45</v>
      </c>
      <c r="N24" s="8">
        <f>L24/(H24+I24+K24)</f>
        <v>0.7037906423473433</v>
      </c>
    </row>
    <row r="25" spans="1:14" ht="12.75">
      <c r="A25" s="2" t="s">
        <v>12</v>
      </c>
      <c r="B25" s="3" t="s">
        <v>60</v>
      </c>
      <c r="C25" s="4">
        <v>631470</v>
      </c>
      <c r="D25" s="5" t="s">
        <v>61</v>
      </c>
      <c r="E25" s="3">
        <v>2</v>
      </c>
      <c r="F25" s="9">
        <v>515</v>
      </c>
      <c r="G25" s="3">
        <v>37</v>
      </c>
      <c r="H25" s="6">
        <v>285000</v>
      </c>
      <c r="I25" s="6">
        <v>22305000</v>
      </c>
      <c r="J25" s="6">
        <v>1710000</v>
      </c>
      <c r="K25" s="6">
        <f>M25*J25</f>
        <v>769500</v>
      </c>
      <c r="L25" s="6">
        <f>J25-K25</f>
        <v>940500</v>
      </c>
      <c r="M25" s="7">
        <v>0.45</v>
      </c>
      <c r="N25" s="8">
        <f>L25/(H25+I25+K25)</f>
        <v>0.0402619919090734</v>
      </c>
    </row>
    <row r="26" spans="1:14" ht="12.75">
      <c r="A26" s="2" t="s">
        <v>12</v>
      </c>
      <c r="B26" s="3" t="s">
        <v>62</v>
      </c>
      <c r="C26" s="4">
        <v>631860</v>
      </c>
      <c r="D26" s="5" t="s">
        <v>63</v>
      </c>
      <c r="E26" s="3">
        <v>4</v>
      </c>
      <c r="F26" s="9">
        <v>1489</v>
      </c>
      <c r="G26" s="3">
        <v>89</v>
      </c>
      <c r="H26" s="6">
        <v>8416000</v>
      </c>
      <c r="I26" s="6">
        <v>47292000</v>
      </c>
      <c r="J26" s="6">
        <v>11981000</v>
      </c>
      <c r="K26" s="6">
        <f>M26*J26</f>
        <v>5391450</v>
      </c>
      <c r="L26" s="6">
        <f>J26-K26</f>
        <v>6589550</v>
      </c>
      <c r="M26" s="7">
        <v>0.45</v>
      </c>
      <c r="N26" s="8">
        <f>L26/(H26+I26+K26)</f>
        <v>0.1078495796607007</v>
      </c>
    </row>
    <row r="27" spans="1:14" ht="12.75">
      <c r="A27" s="2" t="s">
        <v>12</v>
      </c>
      <c r="B27" s="3" t="s">
        <v>64</v>
      </c>
      <c r="C27" s="4">
        <v>632130</v>
      </c>
      <c r="D27" s="5" t="s">
        <v>65</v>
      </c>
      <c r="E27" s="3">
        <v>12</v>
      </c>
      <c r="F27" s="9">
        <v>6346</v>
      </c>
      <c r="G27" s="3">
        <v>287</v>
      </c>
      <c r="H27" s="6">
        <v>13497000</v>
      </c>
      <c r="I27" s="6">
        <v>100622000</v>
      </c>
      <c r="J27" s="6">
        <v>34238000</v>
      </c>
      <c r="K27" s="6">
        <f>M27*J27</f>
        <v>15407100</v>
      </c>
      <c r="L27" s="6">
        <f>J27-K27</f>
        <v>18830900</v>
      </c>
      <c r="M27" s="7">
        <v>0.45</v>
      </c>
      <c r="N27" s="8">
        <f>L27/(H27+I27+K27)</f>
        <v>0.14538305407172764</v>
      </c>
    </row>
    <row r="28" spans="1:14" ht="12.75">
      <c r="A28" s="2" t="s">
        <v>12</v>
      </c>
      <c r="B28" s="3" t="s">
        <v>66</v>
      </c>
      <c r="C28" s="4">
        <v>601793</v>
      </c>
      <c r="D28" s="5" t="s">
        <v>67</v>
      </c>
      <c r="E28" s="3">
        <v>1</v>
      </c>
      <c r="F28" s="9">
        <v>312</v>
      </c>
      <c r="G28" s="3">
        <v>10</v>
      </c>
      <c r="H28" s="6">
        <v>486000</v>
      </c>
      <c r="I28" s="6">
        <v>2839000</v>
      </c>
      <c r="J28" s="6">
        <v>714000</v>
      </c>
      <c r="K28" s="6">
        <f>M28*J28</f>
        <v>321300</v>
      </c>
      <c r="L28" s="6">
        <f>J28-K28</f>
        <v>392700</v>
      </c>
      <c r="M28" s="7">
        <v>0.45</v>
      </c>
      <c r="N28" s="8">
        <f>L28/(H28+I28+K28)</f>
        <v>0.10769821462852755</v>
      </c>
    </row>
    <row r="29" spans="1:14" ht="12.75">
      <c r="A29" s="2" t="s">
        <v>12</v>
      </c>
      <c r="B29" s="3" t="s">
        <v>68</v>
      </c>
      <c r="C29" s="4">
        <v>634230</v>
      </c>
      <c r="D29" s="5" t="s">
        <v>69</v>
      </c>
      <c r="E29" s="3">
        <v>6</v>
      </c>
      <c r="F29" s="9">
        <v>2019</v>
      </c>
      <c r="G29" s="3">
        <v>88</v>
      </c>
      <c r="H29" s="6">
        <v>2835000</v>
      </c>
      <c r="I29" s="6">
        <v>35706000</v>
      </c>
      <c r="J29" s="6">
        <v>5605000</v>
      </c>
      <c r="K29" s="6">
        <f>M29*J29</f>
        <v>2522250</v>
      </c>
      <c r="L29" s="6">
        <f>J29-K29</f>
        <v>3082750</v>
      </c>
      <c r="M29" s="7">
        <v>0.45</v>
      </c>
      <c r="N29" s="8">
        <f>L29/(H29+I29+K29)</f>
        <v>0.07507321023055895</v>
      </c>
    </row>
    <row r="30" spans="1:14" ht="12.75">
      <c r="A30" s="2" t="s">
        <v>12</v>
      </c>
      <c r="B30" s="3" t="s">
        <v>70</v>
      </c>
      <c r="C30" s="4">
        <v>601842</v>
      </c>
      <c r="D30" s="5" t="s">
        <v>71</v>
      </c>
      <c r="E30" s="3">
        <v>1</v>
      </c>
      <c r="F30" s="9">
        <v>356</v>
      </c>
      <c r="G30" s="3">
        <v>19</v>
      </c>
      <c r="H30" s="6">
        <v>173000</v>
      </c>
      <c r="I30" s="6">
        <v>2259000</v>
      </c>
      <c r="J30" s="6">
        <v>3204000</v>
      </c>
      <c r="K30" s="6">
        <f>M30*J30</f>
        <v>1441800</v>
      </c>
      <c r="L30" s="6">
        <f>J30-K30</f>
        <v>1762200</v>
      </c>
      <c r="M30" s="7">
        <v>0.45</v>
      </c>
      <c r="N30" s="8">
        <f>L30/(H30+I30+K30)</f>
        <v>0.454902163250555</v>
      </c>
    </row>
    <row r="31" spans="1:14" ht="12.75">
      <c r="A31" s="2" t="s">
        <v>12</v>
      </c>
      <c r="B31" s="3" t="s">
        <v>72</v>
      </c>
      <c r="C31" s="4">
        <v>634290</v>
      </c>
      <c r="D31" s="5" t="s">
        <v>73</v>
      </c>
      <c r="E31" s="3">
        <v>9</v>
      </c>
      <c r="F31" s="9">
        <v>2700</v>
      </c>
      <c r="G31" s="3">
        <v>137</v>
      </c>
      <c r="H31" s="6">
        <v>1276000</v>
      </c>
      <c r="I31" s="6">
        <v>19782000</v>
      </c>
      <c r="J31" s="6">
        <v>34358000</v>
      </c>
      <c r="K31" s="6">
        <f>M31*J31</f>
        <v>15461100</v>
      </c>
      <c r="L31" s="6">
        <f>J31-K31</f>
        <v>18896900</v>
      </c>
      <c r="M31" s="7">
        <v>0.45</v>
      </c>
      <c r="N31" s="8">
        <f>L31/(H31+I31+K31)</f>
        <v>0.5174525111516987</v>
      </c>
    </row>
    <row r="32" spans="1:14" ht="12.75">
      <c r="A32" s="2" t="s">
        <v>12</v>
      </c>
      <c r="B32" s="3" t="s">
        <v>74</v>
      </c>
      <c r="C32" s="4">
        <v>691033</v>
      </c>
      <c r="D32" s="5" t="s">
        <v>75</v>
      </c>
      <c r="E32" s="3">
        <v>5</v>
      </c>
      <c r="F32" s="9">
        <v>89</v>
      </c>
      <c r="G32" s="3">
        <v>15</v>
      </c>
      <c r="H32" s="6">
        <v>21866000</v>
      </c>
      <c r="I32" s="6">
        <v>140844000</v>
      </c>
      <c r="J32" s="6">
        <v>32005000</v>
      </c>
      <c r="K32" s="6">
        <f>M32*J32</f>
        <v>14402250</v>
      </c>
      <c r="L32" s="6">
        <f>J32-K32</f>
        <v>17602750</v>
      </c>
      <c r="M32" s="7">
        <v>0.45</v>
      </c>
      <c r="N32" s="8">
        <f>L32/(H32+I32+K32)</f>
        <v>0.09938753530599945</v>
      </c>
    </row>
    <row r="33" spans="1:14" ht="12.75">
      <c r="A33" s="2" t="s">
        <v>12</v>
      </c>
      <c r="B33" s="3" t="s">
        <v>76</v>
      </c>
      <c r="C33" s="4">
        <v>634980</v>
      </c>
      <c r="D33" s="5" t="s">
        <v>77</v>
      </c>
      <c r="E33" s="3">
        <v>7</v>
      </c>
      <c r="F33" s="9">
        <v>8942</v>
      </c>
      <c r="G33" s="3">
        <v>455</v>
      </c>
      <c r="H33" s="6">
        <v>9338000</v>
      </c>
      <c r="I33" s="6">
        <v>222919000</v>
      </c>
      <c r="J33" s="6">
        <v>30074000</v>
      </c>
      <c r="K33" s="6">
        <f>M33*J33</f>
        <v>13533300</v>
      </c>
      <c r="L33" s="6">
        <f>J33-K33</f>
        <v>16540700</v>
      </c>
      <c r="M33" s="7">
        <v>0.45</v>
      </c>
      <c r="N33" s="8">
        <f>L33/(H33+I33+K33)</f>
        <v>0.06729598360879172</v>
      </c>
    </row>
    <row r="34" spans="1:14" ht="12.75">
      <c r="A34" s="2" t="s">
        <v>12</v>
      </c>
      <c r="B34" s="3" t="s">
        <v>78</v>
      </c>
      <c r="C34" s="4">
        <v>634920</v>
      </c>
      <c r="D34" s="5" t="s">
        <v>79</v>
      </c>
      <c r="E34" s="3">
        <v>22</v>
      </c>
      <c r="F34" s="9">
        <v>10067</v>
      </c>
      <c r="G34" s="3">
        <v>500</v>
      </c>
      <c r="H34" s="6">
        <v>12766000</v>
      </c>
      <c r="I34" s="6">
        <v>161024000</v>
      </c>
      <c r="J34" s="6">
        <v>28622000</v>
      </c>
      <c r="K34" s="6">
        <f>M34*J34</f>
        <v>12879900</v>
      </c>
      <c r="L34" s="6">
        <f>J34-K34</f>
        <v>15742100</v>
      </c>
      <c r="M34" s="7">
        <v>0.45</v>
      </c>
      <c r="N34" s="8">
        <f>L34/(H34+I34+K34)</f>
        <v>0.08433121783426252</v>
      </c>
    </row>
    <row r="35" spans="1:14" ht="12.75">
      <c r="A35" s="2" t="s">
        <v>12</v>
      </c>
      <c r="B35" s="3" t="s">
        <v>80</v>
      </c>
      <c r="C35" s="4">
        <v>636390</v>
      </c>
      <c r="D35" s="5" t="s">
        <v>81</v>
      </c>
      <c r="E35" s="3">
        <v>6</v>
      </c>
      <c r="F35" s="9">
        <v>8599</v>
      </c>
      <c r="G35" s="3">
        <v>477</v>
      </c>
      <c r="H35" s="6">
        <v>10727000</v>
      </c>
      <c r="I35" s="6">
        <v>218176000</v>
      </c>
      <c r="J35" s="6">
        <v>45663000</v>
      </c>
      <c r="K35" s="6">
        <f>M35*J35</f>
        <v>20548350</v>
      </c>
      <c r="L35" s="6">
        <f>J35-K35</f>
        <v>25114650</v>
      </c>
      <c r="M35" s="7">
        <v>0.45</v>
      </c>
      <c r="N35" s="8">
        <f>L35/(H35+I35+K35)</f>
        <v>0.10067955134337818</v>
      </c>
    </row>
    <row r="36" spans="1:14" ht="12.75">
      <c r="A36" s="2" t="s">
        <v>12</v>
      </c>
      <c r="B36" s="3" t="s">
        <v>82</v>
      </c>
      <c r="C36" s="4">
        <v>637530</v>
      </c>
      <c r="D36" s="5" t="s">
        <v>83</v>
      </c>
      <c r="E36" s="3">
        <v>17</v>
      </c>
      <c r="F36" s="9">
        <v>7868</v>
      </c>
      <c r="G36" s="3">
        <v>397</v>
      </c>
      <c r="H36" s="6">
        <v>11854000</v>
      </c>
      <c r="I36" s="6">
        <v>117846000</v>
      </c>
      <c r="J36" s="6">
        <v>22227000</v>
      </c>
      <c r="K36" s="6">
        <f>M36*J36</f>
        <v>10002150</v>
      </c>
      <c r="L36" s="6">
        <f>J36-K36</f>
        <v>12224850</v>
      </c>
      <c r="M36" s="7">
        <v>0.45</v>
      </c>
      <c r="N36" s="8">
        <f>L36/(H36+I36+K36)</f>
        <v>0.08750652727964459</v>
      </c>
    </row>
    <row r="37" spans="1:14" ht="12.75">
      <c r="A37" s="2" t="s">
        <v>12</v>
      </c>
      <c r="B37" s="3" t="s">
        <v>84</v>
      </c>
      <c r="C37" s="4">
        <v>602287</v>
      </c>
      <c r="D37" s="5" t="s">
        <v>85</v>
      </c>
      <c r="E37" s="3">
        <v>1</v>
      </c>
      <c r="F37" s="3">
        <v>389</v>
      </c>
      <c r="G37" s="3">
        <v>18</v>
      </c>
      <c r="H37" s="6">
        <v>593000</v>
      </c>
      <c r="I37" s="6">
        <v>4412000</v>
      </c>
      <c r="J37" s="6">
        <v>740000</v>
      </c>
      <c r="K37" s="6">
        <f>M37*J37</f>
        <v>333000</v>
      </c>
      <c r="L37" s="6">
        <f>J37-K37</f>
        <v>407000</v>
      </c>
      <c r="M37" s="7">
        <v>0.45</v>
      </c>
      <c r="N37" s="8">
        <f>L37/(H37+I37+K37)</f>
        <v>0.07624578493817909</v>
      </c>
    </row>
    <row r="38" spans="1:14" ht="12.75">
      <c r="A38" s="2" t="s">
        <v>12</v>
      </c>
      <c r="B38" s="3" t="s">
        <v>86</v>
      </c>
      <c r="C38" s="4">
        <v>601648</v>
      </c>
      <c r="D38" s="5" t="s">
        <v>87</v>
      </c>
      <c r="E38" s="3">
        <v>1</v>
      </c>
      <c r="F38" s="3">
        <v>442</v>
      </c>
      <c r="G38" s="3">
        <v>18</v>
      </c>
      <c r="H38" s="6">
        <v>302000</v>
      </c>
      <c r="I38" s="6">
        <v>5043000</v>
      </c>
      <c r="J38" s="6">
        <v>902000</v>
      </c>
      <c r="K38" s="6">
        <f>M38*J38</f>
        <v>405900</v>
      </c>
      <c r="L38" s="6">
        <f>J38-K38</f>
        <v>496100</v>
      </c>
      <c r="M38" s="7">
        <v>0.45</v>
      </c>
      <c r="N38" s="8">
        <f>L38/(H38+I38+K38)</f>
        <v>0.08626475855952981</v>
      </c>
    </row>
    <row r="39" spans="1:14" ht="12.75">
      <c r="A39" s="2" t="s">
        <v>12</v>
      </c>
      <c r="B39" s="10" t="s">
        <v>88</v>
      </c>
      <c r="C39" s="11">
        <v>643140</v>
      </c>
      <c r="D39" s="12" t="s">
        <v>89</v>
      </c>
      <c r="E39" s="10">
        <v>1</v>
      </c>
      <c r="F39" s="10">
        <v>371</v>
      </c>
      <c r="G39" s="10">
        <v>33</v>
      </c>
      <c r="H39" s="6">
        <v>253000</v>
      </c>
      <c r="I39" s="6">
        <v>13831000</v>
      </c>
      <c r="J39" s="6">
        <v>1438000</v>
      </c>
      <c r="K39" s="6">
        <f>M39*J39</f>
        <v>647100</v>
      </c>
      <c r="L39" s="6">
        <f>J39-K39</f>
        <v>790900</v>
      </c>
      <c r="M39" s="7">
        <v>0.45</v>
      </c>
      <c r="N39" s="8">
        <f>L39/(H39+I39+K39)</f>
        <v>0.05368913387323418</v>
      </c>
    </row>
    <row r="41" spans="1:14" ht="12.75">
      <c r="A41" s="2" t="s">
        <v>90</v>
      </c>
      <c r="B41" s="2">
        <v>38</v>
      </c>
      <c r="C41" s="2"/>
      <c r="D41" s="2"/>
      <c r="E41" s="2">
        <f>SUM(E2:E39)</f>
        <v>176</v>
      </c>
      <c r="F41" s="6">
        <f>SUM(F2:F39)</f>
        <v>83958</v>
      </c>
      <c r="G41" s="6">
        <f>SUM(G2:G39)</f>
        <v>4251</v>
      </c>
      <c r="H41" s="6">
        <f>SUM(H2:H39)</f>
        <v>133907000</v>
      </c>
      <c r="I41" s="6">
        <f>SUM(I2:I39)</f>
        <v>1556754000</v>
      </c>
      <c r="J41" s="6">
        <f>SUM(J2:J39)</f>
        <v>463529000</v>
      </c>
      <c r="K41" s="6">
        <f>SUM(K2:K39)</f>
        <v>208588050</v>
      </c>
      <c r="L41" s="6">
        <f>SUM(L2:L39)</f>
        <v>254940950</v>
      </c>
      <c r="N41" s="8">
        <f>L41/(H41+I41+K41)</f>
        <v>0.13423250099822348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1:N4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1:N4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2024-03-10T05:04:15Z</dcterms:modified>
  <cp:category/>
  <cp:version/>
  <cp:contentType/>
  <cp:contentStatus/>
  <cp:revision>20</cp:revision>
</cp:coreProperties>
</file>