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<sst xmlns="http://schemas.openxmlformats.org/spreadsheetml/2006/main" count="180" uniqueCount="119">
  <si>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</si>
  <si>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</si>
  <si>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</si>
  <si>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</si>
  <si>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</si>
  <si>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</si>
  <si>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</si>
  <si>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</si>
  <si>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</si>
  <si>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</si>
  <si>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</si>
  <si>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</si>
  <si>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San Joaquin</t>
  </si>
  <si>
    <t xml:space="preserve">Aspire APEX Academy </t>
  </si>
  <si>
    <t>CA-0121541</t>
  </si>
  <si>
    <t xml:space="preserve">Aspire Benjamin Holt College Preparatory Academy </t>
  </si>
  <si>
    <t>CA-0101956</t>
  </si>
  <si>
    <t xml:space="preserve">Aspire Benjamin Holt Middle </t>
  </si>
  <si>
    <t>CA-0133678</t>
  </si>
  <si>
    <t xml:space="preserve">Aspire Langston Hughes Academy </t>
  </si>
  <si>
    <t>CA-0118497</t>
  </si>
  <si>
    <t xml:space="preserve">Aspire Port City Academy </t>
  </si>
  <si>
    <t>CA-0114876</t>
  </si>
  <si>
    <t xml:space="preserve">Aspire River Oaks Charter </t>
  </si>
  <si>
    <t>CA-6118921</t>
  </si>
  <si>
    <t xml:space="preserve">Aspire Rosa Parks Academy </t>
  </si>
  <si>
    <t>CA-0108647</t>
  </si>
  <si>
    <t xml:space="preserve">Aspire Stockton 6-12 Secondary Academy </t>
  </si>
  <si>
    <t>CA-0139865</t>
  </si>
  <si>
    <t xml:space="preserve">Aspire Stockton TK-5 Elementary Academy </t>
  </si>
  <si>
    <t>CA-0139923</t>
  </si>
  <si>
    <t xml:space="preserve">Aspire Vincent Shalvey Academy </t>
  </si>
  <si>
    <t>CA-6116594</t>
  </si>
  <si>
    <t xml:space="preserve">Astronaut Jose' M. Hernandez Academy </t>
  </si>
  <si>
    <t>CA-0132050</t>
  </si>
  <si>
    <t xml:space="preserve"> </t>
  </si>
  <si>
    <t xml:space="preserve">Banta Charter </t>
  </si>
  <si>
    <t>CA-0140392</t>
  </si>
  <si>
    <t>Banta Unified</t>
  </si>
  <si>
    <t>CA-3977388</t>
  </si>
  <si>
    <t xml:space="preserve">California Connections Academy @ Ripon </t>
  </si>
  <si>
    <t>CA-0125849</t>
  </si>
  <si>
    <t xml:space="preserve">California Connections Academy@Central </t>
  </si>
  <si>
    <t>CA-0112458</t>
  </si>
  <si>
    <t xml:space="preserve">Discovery Charter </t>
  </si>
  <si>
    <t>CA-6118665</t>
  </si>
  <si>
    <t xml:space="preserve">Dr. Lewis Dolphin Stallworth Sr. Charter </t>
  </si>
  <si>
    <t>CA-0117853</t>
  </si>
  <si>
    <t xml:space="preserve">EPIC Academy </t>
  </si>
  <si>
    <t>CA-0141234</t>
  </si>
  <si>
    <t xml:space="preserve">Escalon Charter Academy </t>
  </si>
  <si>
    <t>CA-0126011</t>
  </si>
  <si>
    <t>Escalon Unified</t>
  </si>
  <si>
    <t>CA-3968502</t>
  </si>
  <si>
    <t xml:space="preserve">Humphreys College Academy of Business Law and ED </t>
  </si>
  <si>
    <t>CA-0126755</t>
  </si>
  <si>
    <t>Jefferson Elementary</t>
  </si>
  <si>
    <t>CA-3968544</t>
  </si>
  <si>
    <t xml:space="preserve">KIPP Stockton Kindergarten-12 Grade </t>
  </si>
  <si>
    <t>CA-0140616</t>
  </si>
  <si>
    <t xml:space="preserve">KIPP Stockton Kindergarten-8 Grade </t>
  </si>
  <si>
    <t>CA-0141358</t>
  </si>
  <si>
    <t>Lammersville Joint Unified</t>
  </si>
  <si>
    <t>CA-3976760</t>
  </si>
  <si>
    <t>Lincoln Unified</t>
  </si>
  <si>
    <t>CA-3968569</t>
  </si>
  <si>
    <t>Linden Unified</t>
  </si>
  <si>
    <t>CA-3968577</t>
  </si>
  <si>
    <t>Lodi Unified</t>
  </si>
  <si>
    <t>CA-3968585</t>
  </si>
  <si>
    <t>Manteca Unified</t>
  </si>
  <si>
    <t>CA-3968593</t>
  </si>
  <si>
    <t xml:space="preserve">Millennium Charter </t>
  </si>
  <si>
    <t>CA-0102392</t>
  </si>
  <si>
    <t>New Hope Elementary</t>
  </si>
  <si>
    <t>CA-3968619</t>
  </si>
  <si>
    <t>New Jerusalem Elementary</t>
  </si>
  <si>
    <t>CA-3968627</t>
  </si>
  <si>
    <t xml:space="preserve">NextGeneration STEAM Academy </t>
  </si>
  <si>
    <t>CA-0131789</t>
  </si>
  <si>
    <t>Oak View Union Elementary</t>
  </si>
  <si>
    <t>CA-3968635</t>
  </si>
  <si>
    <t xml:space="preserve">one.Charter </t>
  </si>
  <si>
    <t>CA-0120717</t>
  </si>
  <si>
    <t xml:space="preserve">Primary Charter </t>
  </si>
  <si>
    <t>CA-0102384</t>
  </si>
  <si>
    <t xml:space="preserve">Rio Valley Charter </t>
  </si>
  <si>
    <t>CA-0122580</t>
  </si>
  <si>
    <t>Ripon Unified</t>
  </si>
  <si>
    <t>CA-3968650</t>
  </si>
  <si>
    <t xml:space="preserve">River Islands High </t>
  </si>
  <si>
    <t>CA-0141242</t>
  </si>
  <si>
    <t xml:space="preserve">River Islands Technology Academy II </t>
  </si>
  <si>
    <t>CA-0127134</t>
  </si>
  <si>
    <t>San Joaquin County Office of Education</t>
  </si>
  <si>
    <t>CA-3910397</t>
  </si>
  <si>
    <t>San Joaquin County ROP</t>
  </si>
  <si>
    <t>CA-3974542</t>
  </si>
  <si>
    <t xml:space="preserve">Stockton Collegiate International Elementary </t>
  </si>
  <si>
    <t>CA-0120725</t>
  </si>
  <si>
    <t xml:space="preserve">Stockton Collegiate International Secondary </t>
  </si>
  <si>
    <t>CA-0120733</t>
  </si>
  <si>
    <t>Stockton Unified</t>
  </si>
  <si>
    <t>CA-3968676</t>
  </si>
  <si>
    <t xml:space="preserve">Team Charter Academy </t>
  </si>
  <si>
    <t>CA-0136283</t>
  </si>
  <si>
    <t xml:space="preserve">TEAM Charter </t>
  </si>
  <si>
    <t>CA-0124958</t>
  </si>
  <si>
    <t>Tracy Joint Unified</t>
  </si>
  <si>
    <t>CA-3975499</t>
  </si>
  <si>
    <t xml:space="preserve">Valley View Charter Prep </t>
  </si>
  <si>
    <t>CA-0129916</t>
  </si>
  <si>
    <t xml:space="preserve">Venture Academy </t>
  </si>
  <si>
    <t>CA-3930476</t>
  </si>
  <si>
    <t xml:space="preserve">Vista Oaks Charter </t>
  </si>
  <si>
    <t>CA-0130930</t>
  </si>
  <si>
    <t xml:space="preserve">Voices College Bound Language Academy at Stockton </t>
  </si>
  <si>
    <t>CA-0139907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</si>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</sst>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G34">
      <selection activeCell="N55" sqref="B55:N55"/>
    </sheetView>
  </sheetViews>
  <sheetFormatPr defaultColWidth="12.57421875" defaultRowHeight="12.75"/>
  <cols>
    <col min="1" max="1" width="21.421875" style="0" customWidth="1"/>
    <col min="2" max="2" width="77.57421875" style="0" customWidth="1"/>
    <col min="3" max="3" width="14.42187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1" width="17.8515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602367</v>
      </c>
      <c r="D2" s="5" t="s">
        <v>14</v>
      </c>
      <c r="E2" s="3">
        <v>1</v>
      </c>
      <c r="F2" s="3">
        <v>307</v>
      </c>
      <c r="G2" s="3">
        <v>11</v>
      </c>
      <c r="H2" s="6">
        <v>523000</v>
      </c>
      <c r="I2" s="6">
        <v>467000</v>
      </c>
      <c r="J2" s="6">
        <v>3504000</v>
      </c>
      <c r="K2" s="6">
        <f>M2*J2</f>
        <v>1576800</v>
      </c>
      <c r="L2" s="6">
        <f>J2-K2</f>
        <v>1927200</v>
      </c>
      <c r="M2" s="7">
        <v>0.45</v>
      </c>
      <c r="N2" s="8">
        <f>L2/(H2+I2+K2)</f>
        <v>0.750818139317438</v>
      </c>
    </row>
    <row r="3" spans="1:14" ht="12.75">
      <c r="A3" s="2" t="s">
        <v>12</v>
      </c>
      <c r="B3" s="3" t="s">
        <v>15</v>
      </c>
      <c r="C3" s="4">
        <v>602376</v>
      </c>
      <c r="D3" s="5" t="s">
        <v>16</v>
      </c>
      <c r="E3" s="3">
        <v>1</v>
      </c>
      <c r="F3" s="3">
        <v>685</v>
      </c>
      <c r="G3" s="3">
        <v>25</v>
      </c>
      <c r="H3" s="6">
        <v>470000</v>
      </c>
      <c r="I3" s="6">
        <v>1119000</v>
      </c>
      <c r="J3" s="6">
        <v>5648000</v>
      </c>
      <c r="K3" s="6">
        <f>M3*J3</f>
        <v>2541600</v>
      </c>
      <c r="L3" s="6">
        <f>J3-K3</f>
        <v>3106400</v>
      </c>
      <c r="M3" s="7">
        <v>0.45</v>
      </c>
      <c r="N3" s="8">
        <f>L3/(H3+I3+K3)</f>
        <v>0.7520457076453784</v>
      </c>
    </row>
    <row r="4" spans="1:14" ht="12.75">
      <c r="A4" s="2" t="s">
        <v>12</v>
      </c>
      <c r="B4" s="3" t="s">
        <v>17</v>
      </c>
      <c r="C4" s="4">
        <v>602069</v>
      </c>
      <c r="D4" s="5" t="s">
        <v>18</v>
      </c>
      <c r="E4" s="3">
        <v>1</v>
      </c>
      <c r="F4" s="3">
        <v>567</v>
      </c>
      <c r="G4" s="3">
        <v>22</v>
      </c>
      <c r="H4" s="6">
        <v>516000</v>
      </c>
      <c r="I4" s="6">
        <v>1146000</v>
      </c>
      <c r="J4" s="6">
        <v>4828000</v>
      </c>
      <c r="K4" s="6">
        <f>M4*J4</f>
        <v>2172600</v>
      </c>
      <c r="L4" s="6">
        <f>J4-K4</f>
        <v>2655400</v>
      </c>
      <c r="M4" s="7">
        <v>0.45</v>
      </c>
      <c r="N4" s="8">
        <f>L4/(H4+I4+K4)</f>
        <v>0.6924842226047045</v>
      </c>
    </row>
    <row r="5" spans="1:14" ht="12.75">
      <c r="A5" s="2" t="s">
        <v>12</v>
      </c>
      <c r="B5" s="3" t="s">
        <v>19</v>
      </c>
      <c r="C5" s="4">
        <v>601801</v>
      </c>
      <c r="D5" s="5" t="s">
        <v>20</v>
      </c>
      <c r="E5" s="3">
        <v>1</v>
      </c>
      <c r="F5" s="3">
        <v>770</v>
      </c>
      <c r="G5" s="3">
        <v>27</v>
      </c>
      <c r="H5" s="6">
        <v>1238000</v>
      </c>
      <c r="I5" s="6">
        <v>1163000</v>
      </c>
      <c r="J5" s="6">
        <v>8944000</v>
      </c>
      <c r="K5" s="6">
        <f>M5*J5</f>
        <v>4024800</v>
      </c>
      <c r="L5" s="6">
        <f>J5-K5</f>
        <v>4919200</v>
      </c>
      <c r="M5" s="7">
        <v>0.45</v>
      </c>
      <c r="N5" s="8">
        <f>L5/(H5+I5+K5)</f>
        <v>0.7655389212238165</v>
      </c>
    </row>
    <row r="6" spans="1:14" ht="12.75">
      <c r="A6" s="2" t="s">
        <v>12</v>
      </c>
      <c r="B6" s="3" t="s">
        <v>21</v>
      </c>
      <c r="C6" s="4">
        <v>602445</v>
      </c>
      <c r="D6" s="5" t="s">
        <v>22</v>
      </c>
      <c r="E6" s="3">
        <v>1</v>
      </c>
      <c r="F6" s="3">
        <v>446</v>
      </c>
      <c r="G6" s="3">
        <v>19</v>
      </c>
      <c r="H6" s="6">
        <v>633000</v>
      </c>
      <c r="I6" s="6">
        <v>600000</v>
      </c>
      <c r="J6" s="6">
        <v>4647000</v>
      </c>
      <c r="K6" s="6">
        <f>M6*J6</f>
        <v>2091150</v>
      </c>
      <c r="L6" s="6">
        <f>J6-K6</f>
        <v>2555850</v>
      </c>
      <c r="M6" s="7">
        <v>0.45</v>
      </c>
      <c r="N6" s="8">
        <f>L6/(H6+I6+K6)</f>
        <v>0.7688732457921574</v>
      </c>
    </row>
    <row r="7" spans="1:14" ht="12.75">
      <c r="A7" s="2" t="s">
        <v>12</v>
      </c>
      <c r="B7" s="3" t="s">
        <v>23</v>
      </c>
      <c r="C7" s="4">
        <v>602452</v>
      </c>
      <c r="D7" s="5" t="s">
        <v>24</v>
      </c>
      <c r="E7" s="3">
        <v>1</v>
      </c>
      <c r="F7" s="3">
        <v>453</v>
      </c>
      <c r="G7" s="3">
        <v>16</v>
      </c>
      <c r="H7" s="6">
        <v>616000</v>
      </c>
      <c r="I7" s="6">
        <v>848000</v>
      </c>
      <c r="J7" s="6">
        <v>4324000</v>
      </c>
      <c r="K7" s="6">
        <f>M7*J7</f>
        <v>1945800</v>
      </c>
      <c r="L7" s="6">
        <f>J7-K7</f>
        <v>2378200</v>
      </c>
      <c r="M7" s="7">
        <v>0.45</v>
      </c>
      <c r="N7" s="8">
        <f>L7/(H7+I7+K7)</f>
        <v>0.6974602615989207</v>
      </c>
    </row>
    <row r="8" spans="1:14" ht="12.75">
      <c r="A8" s="2" t="s">
        <v>12</v>
      </c>
      <c r="B8" s="3" t="s">
        <v>25</v>
      </c>
      <c r="C8" s="4">
        <v>602059</v>
      </c>
      <c r="D8" s="5" t="s">
        <v>26</v>
      </c>
      <c r="E8" s="3">
        <v>1</v>
      </c>
      <c r="F8" s="3">
        <v>394</v>
      </c>
      <c r="G8" s="3">
        <v>15</v>
      </c>
      <c r="H8" s="6">
        <v>796000</v>
      </c>
      <c r="I8" s="6">
        <v>560000</v>
      </c>
      <c r="J8" s="6">
        <v>4406000</v>
      </c>
      <c r="K8" s="6">
        <f>M8*J8</f>
        <v>1982700</v>
      </c>
      <c r="L8" s="6">
        <f>J8-K8</f>
        <v>2423300</v>
      </c>
      <c r="M8" s="7">
        <v>0.45</v>
      </c>
      <c r="N8" s="8">
        <f>L8/(H8+I8+K8)</f>
        <v>0.7258214275017222</v>
      </c>
    </row>
    <row r="9" spans="1:14" ht="12.75">
      <c r="A9" s="2" t="s">
        <v>12</v>
      </c>
      <c r="B9" s="3" t="s">
        <v>27</v>
      </c>
      <c r="C9" s="4">
        <v>602532</v>
      </c>
      <c r="D9" s="5" t="s">
        <v>28</v>
      </c>
      <c r="E9" s="3">
        <v>1</v>
      </c>
      <c r="F9" s="3">
        <v>142</v>
      </c>
      <c r="G9" s="3">
        <v>5</v>
      </c>
      <c r="H9" s="6">
        <v>284000</v>
      </c>
      <c r="I9" s="6">
        <v>79000</v>
      </c>
      <c r="J9" s="6">
        <v>399000</v>
      </c>
      <c r="K9" s="6">
        <f>M9*J9</f>
        <v>179550</v>
      </c>
      <c r="L9" s="6">
        <f>J9-K9</f>
        <v>219450</v>
      </c>
      <c r="M9" s="7">
        <v>0.45</v>
      </c>
      <c r="N9" s="8">
        <f>L9/(H9+I9+K9)</f>
        <v>0.4044788498755875</v>
      </c>
    </row>
    <row r="10" spans="1:14" ht="12.75">
      <c r="A10" s="2" t="s">
        <v>12</v>
      </c>
      <c r="B10" s="3" t="s">
        <v>29</v>
      </c>
      <c r="C10" s="4">
        <v>602534</v>
      </c>
      <c r="D10" s="5" t="s">
        <v>30</v>
      </c>
      <c r="E10" s="3">
        <v>1</v>
      </c>
      <c r="F10" s="3">
        <v>181</v>
      </c>
      <c r="G10" s="3">
        <v>3</v>
      </c>
      <c r="H10" s="6">
        <v>223000</v>
      </c>
      <c r="I10" s="6">
        <v>130000</v>
      </c>
      <c r="J10" s="6">
        <v>720000</v>
      </c>
      <c r="K10" s="6">
        <f>M10*J10</f>
        <v>324000</v>
      </c>
      <c r="L10" s="6">
        <f>J10-K10</f>
        <v>396000</v>
      </c>
      <c r="M10" s="7">
        <v>0.45</v>
      </c>
      <c r="N10" s="8">
        <f>L10/(H10+I10+K10)</f>
        <v>0.5849335302806499</v>
      </c>
    </row>
    <row r="11" spans="1:14" ht="12.75">
      <c r="A11" s="2" t="s">
        <v>12</v>
      </c>
      <c r="B11" s="3" t="s">
        <v>31</v>
      </c>
      <c r="C11" s="4">
        <v>602476</v>
      </c>
      <c r="D11" s="5" t="s">
        <v>32</v>
      </c>
      <c r="E11" s="3">
        <v>1</v>
      </c>
      <c r="F11" s="3">
        <v>446</v>
      </c>
      <c r="G11" s="3">
        <v>19</v>
      </c>
      <c r="H11" s="6">
        <v>393000</v>
      </c>
      <c r="I11" s="6">
        <v>819000</v>
      </c>
      <c r="J11" s="6">
        <v>3474000</v>
      </c>
      <c r="K11" s="6">
        <f>M11*J11</f>
        <v>1563300</v>
      </c>
      <c r="L11" s="6">
        <f>J11-K11</f>
        <v>1910700</v>
      </c>
      <c r="M11" s="7">
        <v>0.45</v>
      </c>
      <c r="N11" s="8">
        <f>L11/(H11+I11+K11)</f>
        <v>0.6884661117717004</v>
      </c>
    </row>
    <row r="12" spans="1:14" ht="12.75">
      <c r="A12" s="2" t="s">
        <v>12</v>
      </c>
      <c r="B12" s="3" t="s">
        <v>33</v>
      </c>
      <c r="C12" s="4">
        <v>602581</v>
      </c>
      <c r="D12" s="5" t="s">
        <v>34</v>
      </c>
      <c r="E12" s="3">
        <v>1</v>
      </c>
      <c r="F12" s="3">
        <v>214</v>
      </c>
      <c r="G12" s="3">
        <v>11</v>
      </c>
      <c r="H12" s="6">
        <v>0</v>
      </c>
      <c r="I12" s="6">
        <v>0</v>
      </c>
      <c r="J12" s="6">
        <v>0</v>
      </c>
      <c r="K12" s="6">
        <f>M12*J12</f>
        <v>0</v>
      </c>
      <c r="L12" s="6">
        <f>J12-K12</f>
        <v>0</v>
      </c>
      <c r="M12" s="7">
        <v>0.45</v>
      </c>
      <c r="N12" s="8" t="s">
        <v>35</v>
      </c>
    </row>
    <row r="13" spans="1:14" ht="12.75">
      <c r="A13" s="2" t="s">
        <v>12</v>
      </c>
      <c r="B13" s="3" t="s">
        <v>36</v>
      </c>
      <c r="C13" s="4">
        <v>602551</v>
      </c>
      <c r="D13" s="5" t="s">
        <v>37</v>
      </c>
      <c r="E13" s="3">
        <v>1</v>
      </c>
      <c r="F13" s="3">
        <v>67</v>
      </c>
      <c r="G13" s="3">
        <v>4</v>
      </c>
      <c r="H13" s="6">
        <v>0</v>
      </c>
      <c r="I13" s="6">
        <v>0</v>
      </c>
      <c r="J13" s="6">
        <v>0</v>
      </c>
      <c r="K13" s="6">
        <f>M13*J13</f>
        <v>0</v>
      </c>
      <c r="L13" s="6">
        <f>J13-K13</f>
        <v>0</v>
      </c>
      <c r="M13" s="7">
        <v>0.45</v>
      </c>
      <c r="N13" s="8" t="s">
        <v>35</v>
      </c>
    </row>
    <row r="14" spans="1:14" ht="12.75">
      <c r="A14" s="2" t="s">
        <v>12</v>
      </c>
      <c r="B14" s="3" t="s">
        <v>38</v>
      </c>
      <c r="C14" s="4">
        <v>602571</v>
      </c>
      <c r="D14" s="5" t="s">
        <v>39</v>
      </c>
      <c r="E14" s="3">
        <v>1</v>
      </c>
      <c r="F14" s="3">
        <v>199</v>
      </c>
      <c r="G14" s="3">
        <v>12</v>
      </c>
      <c r="H14" s="6">
        <v>0</v>
      </c>
      <c r="I14" s="6">
        <v>0</v>
      </c>
      <c r="J14" s="6">
        <v>0</v>
      </c>
      <c r="K14" s="6">
        <f>M14*J14</f>
        <v>0</v>
      </c>
      <c r="L14" s="6">
        <f>J14-K14</f>
        <v>0</v>
      </c>
      <c r="M14" s="7">
        <v>0.45</v>
      </c>
      <c r="N14" s="8" t="s">
        <v>35</v>
      </c>
    </row>
    <row r="15" spans="1:14" ht="12.75">
      <c r="A15" s="2" t="s">
        <v>12</v>
      </c>
      <c r="B15" s="3" t="s">
        <v>40</v>
      </c>
      <c r="C15" s="4">
        <v>602388</v>
      </c>
      <c r="D15" s="5" t="s">
        <v>41</v>
      </c>
      <c r="E15" s="3">
        <v>1</v>
      </c>
      <c r="F15" s="9">
        <v>1766</v>
      </c>
      <c r="G15" s="3">
        <v>50</v>
      </c>
      <c r="H15" s="6">
        <v>850000</v>
      </c>
      <c r="I15" s="6">
        <v>2624000</v>
      </c>
      <c r="J15" s="6">
        <v>10257000</v>
      </c>
      <c r="K15" s="6">
        <f>M15*J15</f>
        <v>4615650</v>
      </c>
      <c r="L15" s="6">
        <f>J15-K15</f>
        <v>5641350</v>
      </c>
      <c r="M15" s="7">
        <v>0.45</v>
      </c>
      <c r="N15" s="8">
        <f>L15/(H15+I15+K15)</f>
        <v>0.6973540264411934</v>
      </c>
    </row>
    <row r="16" spans="1:14" ht="12.75">
      <c r="A16" s="2" t="s">
        <v>12</v>
      </c>
      <c r="B16" s="3" t="s">
        <v>42</v>
      </c>
      <c r="C16" s="4">
        <v>602411</v>
      </c>
      <c r="D16" s="5" t="s">
        <v>43</v>
      </c>
      <c r="E16" s="3">
        <v>1</v>
      </c>
      <c r="F16" s="9">
        <v>696</v>
      </c>
      <c r="G16" s="3">
        <v>16</v>
      </c>
      <c r="H16" s="6">
        <v>479000</v>
      </c>
      <c r="I16" s="6">
        <v>676000</v>
      </c>
      <c r="J16" s="6">
        <v>5006000</v>
      </c>
      <c r="K16" s="6">
        <f>M16*J16</f>
        <v>2252700</v>
      </c>
      <c r="L16" s="6">
        <f>J16-K16</f>
        <v>2753300</v>
      </c>
      <c r="M16" s="7">
        <v>0.45</v>
      </c>
      <c r="N16" s="8">
        <f>L16/(H16+I16+K16)</f>
        <v>0.8079643161076386</v>
      </c>
    </row>
    <row r="17" spans="1:14" ht="12.75">
      <c r="A17" s="2" t="s">
        <v>12</v>
      </c>
      <c r="B17" s="3" t="s">
        <v>44</v>
      </c>
      <c r="C17" s="4">
        <v>601888</v>
      </c>
      <c r="D17" s="5" t="s">
        <v>45</v>
      </c>
      <c r="E17" s="3">
        <v>1</v>
      </c>
      <c r="F17" s="9">
        <v>365</v>
      </c>
      <c r="G17" s="3">
        <v>16</v>
      </c>
      <c r="H17" s="6">
        <v>181000</v>
      </c>
      <c r="I17" s="6">
        <v>1419000</v>
      </c>
      <c r="J17" s="6">
        <v>2550000</v>
      </c>
      <c r="K17" s="6">
        <f>M17*J17</f>
        <v>1147500</v>
      </c>
      <c r="L17" s="6">
        <f>J17-K17</f>
        <v>1402500</v>
      </c>
      <c r="M17" s="7">
        <v>0.45</v>
      </c>
      <c r="N17" s="8">
        <f>L17/(H17+I17+K17)</f>
        <v>0.5104640582347588</v>
      </c>
    </row>
    <row r="18" spans="1:14" ht="12.75">
      <c r="A18" s="2" t="s">
        <v>12</v>
      </c>
      <c r="B18" s="3" t="s">
        <v>46</v>
      </c>
      <c r="C18" s="4">
        <v>601748</v>
      </c>
      <c r="D18" s="5" t="s">
        <v>47</v>
      </c>
      <c r="E18" s="3">
        <v>1</v>
      </c>
      <c r="F18" s="9">
        <v>260</v>
      </c>
      <c r="G18" s="3">
        <v>10</v>
      </c>
      <c r="H18" s="6">
        <v>613000</v>
      </c>
      <c r="I18" s="6">
        <v>915000</v>
      </c>
      <c r="J18" s="6">
        <v>2823000</v>
      </c>
      <c r="K18" s="6">
        <f>M18*J18</f>
        <v>1270350</v>
      </c>
      <c r="L18" s="6">
        <f>J18-K18</f>
        <v>1552650</v>
      </c>
      <c r="M18" s="7">
        <v>0.45</v>
      </c>
      <c r="N18" s="8">
        <f>L18/(H18+I18+K18)</f>
        <v>0.5548448192684975</v>
      </c>
    </row>
    <row r="19" spans="1:14" ht="12.75">
      <c r="A19" s="2" t="s">
        <v>12</v>
      </c>
      <c r="B19" s="3" t="s">
        <v>48</v>
      </c>
      <c r="C19" s="4">
        <v>602573</v>
      </c>
      <c r="D19" s="5" t="s">
        <v>49</v>
      </c>
      <c r="E19" s="3">
        <v>1</v>
      </c>
      <c r="F19" s="9">
        <v>458</v>
      </c>
      <c r="G19" s="3">
        <v>22</v>
      </c>
      <c r="H19" s="6">
        <v>0</v>
      </c>
      <c r="I19" s="6">
        <v>0</v>
      </c>
      <c r="J19" s="6">
        <v>0</v>
      </c>
      <c r="K19" s="6">
        <f>M19*J19</f>
        <v>0</v>
      </c>
      <c r="L19" s="6">
        <f>J19-K19</f>
        <v>0</v>
      </c>
      <c r="M19" s="7">
        <v>0.45</v>
      </c>
      <c r="N19" s="8" t="s">
        <v>35</v>
      </c>
    </row>
    <row r="20" spans="1:14" ht="12.75">
      <c r="A20" s="2" t="s">
        <v>12</v>
      </c>
      <c r="B20" s="3" t="s">
        <v>50</v>
      </c>
      <c r="C20" s="4">
        <v>602104</v>
      </c>
      <c r="D20" s="5" t="s">
        <v>51</v>
      </c>
      <c r="E20" s="3">
        <v>1</v>
      </c>
      <c r="F20" s="9">
        <v>315</v>
      </c>
      <c r="G20" s="3">
        <v>15</v>
      </c>
      <c r="H20" s="6">
        <v>0</v>
      </c>
      <c r="I20" s="6">
        <v>0</v>
      </c>
      <c r="J20" s="6">
        <v>0</v>
      </c>
      <c r="K20" s="6">
        <f>M20*J20</f>
        <v>0</v>
      </c>
      <c r="L20" s="6">
        <f>J20-K20</f>
        <v>0</v>
      </c>
      <c r="M20" s="7">
        <v>0.45</v>
      </c>
      <c r="N20" s="8" t="s">
        <v>35</v>
      </c>
    </row>
    <row r="21" spans="1:14" ht="12.75">
      <c r="A21" s="2" t="s">
        <v>12</v>
      </c>
      <c r="B21" s="3" t="s">
        <v>52</v>
      </c>
      <c r="C21" s="4">
        <v>612840</v>
      </c>
      <c r="D21" s="5" t="s">
        <v>53</v>
      </c>
      <c r="E21" s="3">
        <v>7</v>
      </c>
      <c r="F21" s="9">
        <v>2669</v>
      </c>
      <c r="G21" s="3">
        <v>125</v>
      </c>
      <c r="H21" s="6">
        <v>3405000</v>
      </c>
      <c r="I21" s="6">
        <v>11029000</v>
      </c>
      <c r="J21" s="6">
        <v>24962000</v>
      </c>
      <c r="K21" s="6">
        <f>M21*J21</f>
        <v>11232900</v>
      </c>
      <c r="L21" s="6">
        <f>J21-K21</f>
        <v>13729100</v>
      </c>
      <c r="M21" s="7">
        <v>0.45</v>
      </c>
      <c r="N21" s="8">
        <f>L21/(H21+I21+K21)</f>
        <v>0.5348951373169335</v>
      </c>
    </row>
    <row r="22" spans="1:14" ht="12.75">
      <c r="A22" s="2" t="s">
        <v>12</v>
      </c>
      <c r="B22" s="3" t="s">
        <v>54</v>
      </c>
      <c r="C22" s="4">
        <v>601628</v>
      </c>
      <c r="D22" s="5" t="s">
        <v>55</v>
      </c>
      <c r="E22" s="3">
        <v>1</v>
      </c>
      <c r="F22" s="9">
        <v>1189</v>
      </c>
      <c r="G22" s="3">
        <v>54</v>
      </c>
      <c r="H22" s="6">
        <v>2336000</v>
      </c>
      <c r="I22" s="6">
        <v>834000</v>
      </c>
      <c r="J22" s="6">
        <v>11522000</v>
      </c>
      <c r="K22" s="6">
        <f>M22*J22</f>
        <v>5184900</v>
      </c>
      <c r="L22" s="6">
        <f>J22-K22</f>
        <v>6337100</v>
      </c>
      <c r="M22" s="7">
        <v>0.45</v>
      </c>
      <c r="N22" s="8">
        <f>L22/(H22+I22+K22)</f>
        <v>0.7584890303893523</v>
      </c>
    </row>
    <row r="23" spans="1:14" ht="12.75">
      <c r="A23" s="2" t="s">
        <v>12</v>
      </c>
      <c r="B23" s="3" t="s">
        <v>56</v>
      </c>
      <c r="C23" s="4">
        <v>618840</v>
      </c>
      <c r="D23" s="5" t="s">
        <v>57</v>
      </c>
      <c r="E23" s="3">
        <v>4</v>
      </c>
      <c r="F23" s="9">
        <v>2623</v>
      </c>
      <c r="G23" s="3">
        <v>115</v>
      </c>
      <c r="H23" s="6">
        <v>2224000</v>
      </c>
      <c r="I23" s="6">
        <v>34156000</v>
      </c>
      <c r="J23" s="6">
        <v>17061000</v>
      </c>
      <c r="K23" s="6">
        <f>M23*J23</f>
        <v>7677450</v>
      </c>
      <c r="L23" s="6">
        <f>J23-K23</f>
        <v>9383550</v>
      </c>
      <c r="M23" s="7">
        <v>0.45</v>
      </c>
      <c r="N23" s="8">
        <f>L23/(H23+I23+K23)</f>
        <v>0.2129844101281395</v>
      </c>
    </row>
    <row r="24" spans="1:14" ht="12.75">
      <c r="A24" s="2" t="s">
        <v>12</v>
      </c>
      <c r="B24" s="3" t="s">
        <v>58</v>
      </c>
      <c r="C24" s="4">
        <v>602563</v>
      </c>
      <c r="D24" s="5" t="s">
        <v>59</v>
      </c>
      <c r="E24" s="3">
        <v>1</v>
      </c>
      <c r="F24" s="9">
        <v>79</v>
      </c>
      <c r="G24" s="3">
        <v>6</v>
      </c>
      <c r="H24" s="6">
        <v>0</v>
      </c>
      <c r="I24" s="6">
        <v>0</v>
      </c>
      <c r="J24" s="6">
        <v>0</v>
      </c>
      <c r="K24" s="6">
        <f>M24*J24</f>
        <v>0</v>
      </c>
      <c r="L24" s="6">
        <f>J24-K24</f>
        <v>0</v>
      </c>
      <c r="M24" s="7">
        <v>0.45</v>
      </c>
      <c r="N24" s="8" t="s">
        <v>35</v>
      </c>
    </row>
    <row r="25" spans="1:14" ht="12.75">
      <c r="A25" s="2" t="s">
        <v>12</v>
      </c>
      <c r="B25" s="3" t="s">
        <v>60</v>
      </c>
      <c r="C25" s="4">
        <v>602575</v>
      </c>
      <c r="D25" s="5" t="s">
        <v>61</v>
      </c>
      <c r="E25" s="3">
        <v>1</v>
      </c>
      <c r="F25" s="9">
        <v>33</v>
      </c>
      <c r="G25" s="3">
        <v>4</v>
      </c>
      <c r="H25" s="6">
        <v>0</v>
      </c>
      <c r="I25" s="6">
        <v>0</v>
      </c>
      <c r="J25" s="6">
        <v>0</v>
      </c>
      <c r="K25" s="6">
        <f>M25*J25</f>
        <v>0</v>
      </c>
      <c r="L25" s="6">
        <f>J25-K25</f>
        <v>0</v>
      </c>
      <c r="M25" s="7">
        <v>0.45</v>
      </c>
      <c r="N25" s="8" t="s">
        <v>35</v>
      </c>
    </row>
    <row r="26" spans="1:14" ht="12.75">
      <c r="A26" s="2" t="s">
        <v>12</v>
      </c>
      <c r="B26" s="3" t="s">
        <v>62</v>
      </c>
      <c r="C26" s="4">
        <v>601410</v>
      </c>
      <c r="D26" s="5" t="s">
        <v>63</v>
      </c>
      <c r="E26" s="3">
        <v>8</v>
      </c>
      <c r="F26" s="9">
        <v>7520</v>
      </c>
      <c r="G26" s="3">
        <v>314</v>
      </c>
      <c r="H26" s="6">
        <v>3944000</v>
      </c>
      <c r="I26" s="6">
        <v>62181000</v>
      </c>
      <c r="J26" s="6">
        <v>62940000</v>
      </c>
      <c r="K26" s="6">
        <f>M26*J26</f>
        <v>28323000</v>
      </c>
      <c r="L26" s="6">
        <f>J26-K26</f>
        <v>34617000</v>
      </c>
      <c r="M26" s="7">
        <v>0.45</v>
      </c>
      <c r="N26" s="8">
        <f>L26/(H26+I26+K26)</f>
        <v>0.3665191428087413</v>
      </c>
    </row>
    <row r="27" spans="1:14" ht="12.75">
      <c r="A27" s="2" t="s">
        <v>12</v>
      </c>
      <c r="B27" s="3" t="s">
        <v>64</v>
      </c>
      <c r="C27" s="4">
        <v>621690</v>
      </c>
      <c r="D27" s="5" t="s">
        <v>65</v>
      </c>
      <c r="E27" s="3">
        <v>14</v>
      </c>
      <c r="F27" s="9">
        <v>8826</v>
      </c>
      <c r="G27" s="3">
        <v>388</v>
      </c>
      <c r="H27" s="6">
        <v>15127000</v>
      </c>
      <c r="I27" s="6">
        <v>30868000</v>
      </c>
      <c r="J27" s="6">
        <v>97791000</v>
      </c>
      <c r="K27" s="6">
        <f>M27*J27</f>
        <v>44005950</v>
      </c>
      <c r="L27" s="6">
        <f>J27-K27</f>
        <v>53785050</v>
      </c>
      <c r="M27" s="7">
        <v>0.45</v>
      </c>
      <c r="N27" s="8">
        <f>L27/(H27+I27+K27)</f>
        <v>0.5976053586101036</v>
      </c>
    </row>
    <row r="28" spans="1:14" ht="12.75">
      <c r="A28" s="2" t="s">
        <v>12</v>
      </c>
      <c r="B28" s="3" t="s">
        <v>66</v>
      </c>
      <c r="C28" s="4">
        <v>621810</v>
      </c>
      <c r="D28" s="5" t="s">
        <v>67</v>
      </c>
      <c r="E28" s="3">
        <v>6</v>
      </c>
      <c r="F28" s="9">
        <v>2277</v>
      </c>
      <c r="G28" s="3">
        <v>106</v>
      </c>
      <c r="H28" s="6">
        <v>4255000</v>
      </c>
      <c r="I28" s="6">
        <v>9686000</v>
      </c>
      <c r="J28" s="6">
        <v>19904000</v>
      </c>
      <c r="K28" s="6">
        <f>M28*J28</f>
        <v>8956800</v>
      </c>
      <c r="L28" s="6">
        <f>J28-K28</f>
        <v>10947200</v>
      </c>
      <c r="M28" s="7">
        <v>0.45</v>
      </c>
      <c r="N28" s="8">
        <f>L28/(H28+I28+K28)</f>
        <v>0.478089598127331</v>
      </c>
    </row>
    <row r="29" spans="1:14" ht="12.75">
      <c r="A29" s="2" t="s">
        <v>12</v>
      </c>
      <c r="B29" s="3" t="s">
        <v>68</v>
      </c>
      <c r="C29" s="4">
        <v>622230</v>
      </c>
      <c r="D29" s="5" t="s">
        <v>69</v>
      </c>
      <c r="E29" s="3">
        <v>49</v>
      </c>
      <c r="F29" s="9">
        <v>27323</v>
      </c>
      <c r="G29" s="9">
        <v>1270</v>
      </c>
      <c r="H29" s="6">
        <v>68883000</v>
      </c>
      <c r="I29" s="6">
        <v>100428000</v>
      </c>
      <c r="J29" s="6">
        <v>311369000</v>
      </c>
      <c r="K29" s="6">
        <f>M29*J29</f>
        <v>140116050</v>
      </c>
      <c r="L29" s="6">
        <f>J29-K29</f>
        <v>171252950</v>
      </c>
      <c r="M29" s="7">
        <v>0.45</v>
      </c>
      <c r="N29" s="8">
        <f>L29/(H29+I29+K29)</f>
        <v>0.5534517748205918</v>
      </c>
    </row>
    <row r="30" spans="1:14" ht="12.75">
      <c r="A30" s="2" t="s">
        <v>12</v>
      </c>
      <c r="B30" s="3" t="s">
        <v>70</v>
      </c>
      <c r="C30" s="4">
        <v>623610</v>
      </c>
      <c r="D30" s="5" t="s">
        <v>71</v>
      </c>
      <c r="E30" s="3">
        <v>30</v>
      </c>
      <c r="F30" s="9">
        <v>24667</v>
      </c>
      <c r="G30" s="9">
        <v>1062</v>
      </c>
      <c r="H30" s="6">
        <v>44975000</v>
      </c>
      <c r="I30" s="6">
        <v>110573000</v>
      </c>
      <c r="J30" s="6">
        <v>237265000</v>
      </c>
      <c r="K30" s="6">
        <f>M30*J30</f>
        <v>106769250</v>
      </c>
      <c r="L30" s="6">
        <f>J30-K30</f>
        <v>130495750</v>
      </c>
      <c r="M30" s="7">
        <v>0.45</v>
      </c>
      <c r="N30" s="8">
        <f>L30/(H30+I30+K30)</f>
        <v>0.49747300263326183</v>
      </c>
    </row>
    <row r="31" spans="1:14" ht="12.75">
      <c r="A31" s="2" t="s">
        <v>12</v>
      </c>
      <c r="B31" s="3" t="s">
        <v>72</v>
      </c>
      <c r="C31" s="4">
        <v>601698</v>
      </c>
      <c r="D31" s="5" t="s">
        <v>73</v>
      </c>
      <c r="E31" s="3">
        <v>1</v>
      </c>
      <c r="F31" s="9">
        <v>478</v>
      </c>
      <c r="G31" s="3">
        <v>27</v>
      </c>
      <c r="H31" s="6">
        <v>167000</v>
      </c>
      <c r="I31" s="6">
        <v>1725000</v>
      </c>
      <c r="J31" s="6">
        <v>4566000</v>
      </c>
      <c r="K31" s="6">
        <f>M31*J31</f>
        <v>2054700</v>
      </c>
      <c r="L31" s="6">
        <f>J31-K31</f>
        <v>2511300</v>
      </c>
      <c r="M31" s="7">
        <v>0.45</v>
      </c>
      <c r="N31" s="8">
        <f>L31/(H31+I31+K31)</f>
        <v>0.6363037474345656</v>
      </c>
    </row>
    <row r="32" spans="1:14" ht="12.75">
      <c r="A32" s="2" t="s">
        <v>12</v>
      </c>
      <c r="B32" s="3" t="s">
        <v>74</v>
      </c>
      <c r="C32" s="4">
        <v>626970</v>
      </c>
      <c r="D32" s="5" t="s">
        <v>75</v>
      </c>
      <c r="E32" s="3">
        <v>1</v>
      </c>
      <c r="F32" s="9">
        <v>177</v>
      </c>
      <c r="G32" s="3">
        <v>10</v>
      </c>
      <c r="H32" s="6">
        <v>472000</v>
      </c>
      <c r="I32" s="6">
        <v>660000</v>
      </c>
      <c r="J32" s="6">
        <v>2057000</v>
      </c>
      <c r="K32" s="6">
        <f>M32*J32</f>
        <v>925650</v>
      </c>
      <c r="L32" s="6">
        <f>J32-K32</f>
        <v>1131350</v>
      </c>
      <c r="M32" s="7">
        <v>0.45</v>
      </c>
      <c r="N32" s="8">
        <f>L32/(H32+I32+K32)</f>
        <v>0.5498262581099799</v>
      </c>
    </row>
    <row r="33" spans="1:14" ht="12.75">
      <c r="A33" s="2" t="s">
        <v>12</v>
      </c>
      <c r="B33" s="3" t="s">
        <v>76</v>
      </c>
      <c r="C33" s="4">
        <v>627030</v>
      </c>
      <c r="D33" s="5" t="s">
        <v>77</v>
      </c>
      <c r="E33" s="3">
        <v>6</v>
      </c>
      <c r="F33" s="9">
        <v>1651</v>
      </c>
      <c r="G33" s="3">
        <v>85</v>
      </c>
      <c r="H33" s="6">
        <v>1993000</v>
      </c>
      <c r="I33" s="6">
        <v>5397000</v>
      </c>
      <c r="J33" s="6">
        <v>21932000</v>
      </c>
      <c r="K33" s="6">
        <f>M33*J33</f>
        <v>9869400</v>
      </c>
      <c r="L33" s="6">
        <f>J33-K33</f>
        <v>12062600</v>
      </c>
      <c r="M33" s="7">
        <v>0.45</v>
      </c>
      <c r="N33" s="8">
        <f>L33/(H33+I33+K33)</f>
        <v>0.6989003093966186</v>
      </c>
    </row>
    <row r="34" spans="1:14" ht="12.75">
      <c r="A34" s="2" t="s">
        <v>12</v>
      </c>
      <c r="B34" s="3" t="s">
        <v>78</v>
      </c>
      <c r="C34" s="4">
        <v>602001</v>
      </c>
      <c r="D34" s="5" t="s">
        <v>79</v>
      </c>
      <c r="E34" s="3">
        <v>1</v>
      </c>
      <c r="F34" s="9">
        <v>763</v>
      </c>
      <c r="G34" s="3">
        <v>29</v>
      </c>
      <c r="H34" s="6">
        <v>683000</v>
      </c>
      <c r="I34" s="6">
        <v>1030000</v>
      </c>
      <c r="J34" s="6">
        <v>4955000</v>
      </c>
      <c r="K34" s="6">
        <f>M34*J34</f>
        <v>2229750</v>
      </c>
      <c r="L34" s="6">
        <f>J34-K34</f>
        <v>2725250</v>
      </c>
      <c r="M34" s="7">
        <v>0.45</v>
      </c>
      <c r="N34" s="8">
        <f>L34/(H34+I34+K34)</f>
        <v>0.6912053769577072</v>
      </c>
    </row>
    <row r="35" spans="1:14" ht="12.75">
      <c r="A35" s="2" t="s">
        <v>12</v>
      </c>
      <c r="B35" s="3" t="s">
        <v>80</v>
      </c>
      <c r="C35" s="4">
        <v>627930</v>
      </c>
      <c r="D35" s="5" t="s">
        <v>81</v>
      </c>
      <c r="E35" s="3">
        <v>1</v>
      </c>
      <c r="F35" s="9">
        <v>379</v>
      </c>
      <c r="G35" s="3">
        <v>20</v>
      </c>
      <c r="H35" s="6">
        <v>589000</v>
      </c>
      <c r="I35" s="6">
        <v>1046000</v>
      </c>
      <c r="J35" s="6">
        <v>3320000</v>
      </c>
      <c r="K35" s="6">
        <f>M35*J35</f>
        <v>1494000</v>
      </c>
      <c r="L35" s="6">
        <f>J35-K35</f>
        <v>1826000</v>
      </c>
      <c r="M35" s="7">
        <v>0.45</v>
      </c>
      <c r="N35" s="8">
        <f>L35/(H35+I35+K35)</f>
        <v>0.5835730265260467</v>
      </c>
    </row>
    <row r="36" spans="1:14" ht="12.75">
      <c r="A36" s="2" t="s">
        <v>12</v>
      </c>
      <c r="B36" s="3" t="s">
        <v>82</v>
      </c>
      <c r="C36" s="4">
        <v>602340</v>
      </c>
      <c r="D36" s="5" t="s">
        <v>83</v>
      </c>
      <c r="E36" s="3">
        <v>1</v>
      </c>
      <c r="F36" s="9">
        <v>846</v>
      </c>
      <c r="G36" s="3">
        <v>35</v>
      </c>
      <c r="H36" s="6">
        <v>0</v>
      </c>
      <c r="I36" s="6">
        <v>0</v>
      </c>
      <c r="J36" s="6">
        <v>0</v>
      </c>
      <c r="K36" s="6">
        <f>M36*J36</f>
        <v>0</v>
      </c>
      <c r="L36" s="6">
        <f>J36-K36</f>
        <v>0</v>
      </c>
      <c r="M36" s="7">
        <v>0.45</v>
      </c>
      <c r="N36" s="8" t="s">
        <v>35</v>
      </c>
    </row>
    <row r="37" spans="1:14" ht="12.75">
      <c r="A37" s="2" t="s">
        <v>12</v>
      </c>
      <c r="B37" s="3" t="s">
        <v>84</v>
      </c>
      <c r="C37" s="4">
        <v>601933</v>
      </c>
      <c r="D37" s="5" t="s">
        <v>85</v>
      </c>
      <c r="E37" s="3">
        <v>1</v>
      </c>
      <c r="F37" s="9">
        <v>402</v>
      </c>
      <c r="G37" s="3">
        <v>20</v>
      </c>
      <c r="H37" s="6">
        <v>216000</v>
      </c>
      <c r="I37" s="6">
        <v>1200000</v>
      </c>
      <c r="J37" s="6">
        <v>2829000</v>
      </c>
      <c r="K37" s="6">
        <f>M37*J37</f>
        <v>1273050</v>
      </c>
      <c r="L37" s="6">
        <f>J37-K37</f>
        <v>1555950</v>
      </c>
      <c r="M37" s="7">
        <v>0.45</v>
      </c>
      <c r="N37" s="8">
        <f>L37/(H37+I37+K37)</f>
        <v>0.5786244212640151</v>
      </c>
    </row>
    <row r="38" spans="1:14" ht="12.75">
      <c r="A38" s="2" t="s">
        <v>12</v>
      </c>
      <c r="B38" s="3" t="s">
        <v>86</v>
      </c>
      <c r="C38" s="4">
        <v>601765</v>
      </c>
      <c r="D38" s="5" t="s">
        <v>87</v>
      </c>
      <c r="E38" s="3">
        <v>1</v>
      </c>
      <c r="F38" s="9">
        <v>787</v>
      </c>
      <c r="G38" s="3">
        <v>38</v>
      </c>
      <c r="H38" s="6">
        <v>390000</v>
      </c>
      <c r="I38" s="6">
        <v>2212000</v>
      </c>
      <c r="J38" s="6">
        <v>7361000</v>
      </c>
      <c r="K38" s="6">
        <f>M38*J38</f>
        <v>3312450</v>
      </c>
      <c r="L38" s="6">
        <f>J38-K38</f>
        <v>4048550</v>
      </c>
      <c r="M38" s="7">
        <v>0.45</v>
      </c>
      <c r="N38" s="8">
        <f>L38/(H38+I38+K38)</f>
        <v>0.6845184252128262</v>
      </c>
    </row>
    <row r="39" spans="1:14" ht="12.75">
      <c r="A39" s="2" t="s">
        <v>12</v>
      </c>
      <c r="B39" s="3" t="s">
        <v>88</v>
      </c>
      <c r="C39" s="4">
        <v>632880</v>
      </c>
      <c r="D39" s="5" t="s">
        <v>89</v>
      </c>
      <c r="E39" s="3">
        <v>7</v>
      </c>
      <c r="F39" s="9">
        <v>3302</v>
      </c>
      <c r="G39" s="3">
        <v>147</v>
      </c>
      <c r="H39" s="6">
        <v>3969000</v>
      </c>
      <c r="I39" s="6">
        <v>11999000</v>
      </c>
      <c r="J39" s="6">
        <v>30068000</v>
      </c>
      <c r="K39" s="6">
        <f>M39*J39</f>
        <v>13530600</v>
      </c>
      <c r="L39" s="6">
        <f>J39-K39</f>
        <v>16537400</v>
      </c>
      <c r="M39" s="7">
        <v>0.45</v>
      </c>
      <c r="N39" s="8">
        <f>L39/(H39+I39+K39)</f>
        <v>0.5606164360342525</v>
      </c>
    </row>
    <row r="40" spans="1:14" ht="12.75">
      <c r="A40" s="2" t="s">
        <v>12</v>
      </c>
      <c r="B40" s="3" t="s">
        <v>90</v>
      </c>
      <c r="C40" s="4">
        <v>602574</v>
      </c>
      <c r="D40" s="5" t="s">
        <v>91</v>
      </c>
      <c r="E40" s="3">
        <v>1</v>
      </c>
      <c r="F40" s="9">
        <v>108</v>
      </c>
      <c r="G40" s="3">
        <v>10</v>
      </c>
      <c r="H40" s="6">
        <v>0</v>
      </c>
      <c r="I40" s="6">
        <v>0</v>
      </c>
      <c r="J40" s="6">
        <v>0</v>
      </c>
      <c r="K40" s="6">
        <f>M40*J40</f>
        <v>0</v>
      </c>
      <c r="L40" s="6">
        <f>J40-K40</f>
        <v>0</v>
      </c>
      <c r="M40" s="7">
        <v>0.45</v>
      </c>
      <c r="N40" s="8" t="s">
        <v>35</v>
      </c>
    </row>
    <row r="41" spans="1:14" ht="12.75">
      <c r="A41" s="2" t="s">
        <v>12</v>
      </c>
      <c r="B41" s="3" t="s">
        <v>92</v>
      </c>
      <c r="C41" s="4">
        <v>601756</v>
      </c>
      <c r="D41" s="5" t="s">
        <v>93</v>
      </c>
      <c r="E41" s="3">
        <v>1</v>
      </c>
      <c r="F41" s="9">
        <v>993</v>
      </c>
      <c r="G41" s="3">
        <v>37</v>
      </c>
      <c r="H41" s="6">
        <v>593000</v>
      </c>
      <c r="I41" s="6">
        <v>1508000</v>
      </c>
      <c r="J41" s="6">
        <v>7782000</v>
      </c>
      <c r="K41" s="6">
        <f>M41*J41</f>
        <v>3501900</v>
      </c>
      <c r="L41" s="6">
        <f>J41-K41</f>
        <v>4280100</v>
      </c>
      <c r="M41" s="7">
        <v>0.45</v>
      </c>
      <c r="N41" s="8">
        <f>L41/(H41+I41+K41)</f>
        <v>0.7639079762265969</v>
      </c>
    </row>
    <row r="42" spans="1:14" ht="12.75">
      <c r="A42" s="2" t="s">
        <v>12</v>
      </c>
      <c r="B42" s="3" t="s">
        <v>94</v>
      </c>
      <c r="C42" s="4">
        <v>691031</v>
      </c>
      <c r="D42" s="5" t="s">
        <v>95</v>
      </c>
      <c r="E42" s="3">
        <v>3</v>
      </c>
      <c r="F42" s="9">
        <v>1778</v>
      </c>
      <c r="G42" s="3">
        <v>151</v>
      </c>
      <c r="H42" s="6">
        <v>55266000</v>
      </c>
      <c r="I42" s="6">
        <v>96709000</v>
      </c>
      <c r="J42" s="6">
        <v>130752000</v>
      </c>
      <c r="K42" s="6">
        <f>M42*J42</f>
        <v>58838400</v>
      </c>
      <c r="L42" s="6">
        <f>J42-K42</f>
        <v>71913600</v>
      </c>
      <c r="M42" s="7">
        <v>0.45</v>
      </c>
      <c r="N42" s="8">
        <f>L42/(H42+I42+K42)</f>
        <v>0.34112442567692564</v>
      </c>
    </row>
    <row r="43" spans="1:14" ht="12.75">
      <c r="A43" s="2" t="s">
        <v>12</v>
      </c>
      <c r="B43" s="3" t="s">
        <v>96</v>
      </c>
      <c r="C43" s="4">
        <v>600140</v>
      </c>
      <c r="D43" s="5" t="s">
        <v>97</v>
      </c>
      <c r="E43" s="3">
        <v>1</v>
      </c>
      <c r="F43" s="9">
        <v>0</v>
      </c>
      <c r="G43" s="3">
        <v>0</v>
      </c>
      <c r="H43" s="6">
        <v>0</v>
      </c>
      <c r="I43" s="6">
        <v>3544000</v>
      </c>
      <c r="J43" s="6">
        <v>0</v>
      </c>
      <c r="K43" s="6">
        <f>M43*J43</f>
        <v>0</v>
      </c>
      <c r="L43" s="6">
        <f>J43-K43</f>
        <v>0</v>
      </c>
      <c r="M43" s="7">
        <v>0.45</v>
      </c>
      <c r="N43" s="8">
        <f>L43/(H43+I43+K43)</f>
        <v>0</v>
      </c>
    </row>
    <row r="44" spans="1:14" ht="12.75">
      <c r="A44" s="2" t="s">
        <v>12</v>
      </c>
      <c r="B44" s="3" t="s">
        <v>98</v>
      </c>
      <c r="C44" s="4">
        <v>602418</v>
      </c>
      <c r="D44" s="5" t="s">
        <v>99</v>
      </c>
      <c r="E44" s="3">
        <v>1</v>
      </c>
      <c r="F44" s="9">
        <v>386</v>
      </c>
      <c r="G44" s="3">
        <v>16</v>
      </c>
      <c r="H44" s="6">
        <v>513000</v>
      </c>
      <c r="I44" s="6">
        <v>1608000</v>
      </c>
      <c r="J44" s="6">
        <v>4360000</v>
      </c>
      <c r="K44" s="6">
        <f>M44*J44</f>
        <v>1962000</v>
      </c>
      <c r="L44" s="6">
        <f>J44-K44</f>
        <v>2398000</v>
      </c>
      <c r="M44" s="7">
        <v>0.45</v>
      </c>
      <c r="N44" s="8">
        <f>L44/(H44+I44+K44)</f>
        <v>0.5873132500612295</v>
      </c>
    </row>
    <row r="45" spans="1:14" ht="12.75">
      <c r="A45" s="2" t="s">
        <v>12</v>
      </c>
      <c r="B45" s="3" t="s">
        <v>100</v>
      </c>
      <c r="C45" s="4">
        <v>601792</v>
      </c>
      <c r="D45" s="5" t="s">
        <v>101</v>
      </c>
      <c r="E45" s="3">
        <v>1</v>
      </c>
      <c r="F45" s="9">
        <v>449</v>
      </c>
      <c r="G45" s="3">
        <v>24</v>
      </c>
      <c r="H45" s="6">
        <v>375000</v>
      </c>
      <c r="I45" s="6">
        <v>1673000</v>
      </c>
      <c r="J45" s="6">
        <v>4541000</v>
      </c>
      <c r="K45" s="6">
        <f>M45*J45</f>
        <v>2043450</v>
      </c>
      <c r="L45" s="6">
        <f>J45-K45</f>
        <v>2497550</v>
      </c>
      <c r="M45" s="7">
        <v>0.45</v>
      </c>
      <c r="N45" s="8">
        <f>L45/(H45+I45+K45)</f>
        <v>0.6104315096115069</v>
      </c>
    </row>
    <row r="46" spans="1:14" ht="12.75">
      <c r="A46" s="2" t="s">
        <v>12</v>
      </c>
      <c r="B46" s="3" t="s">
        <v>102</v>
      </c>
      <c r="C46" s="4">
        <v>638010</v>
      </c>
      <c r="D46" s="5" t="s">
        <v>103</v>
      </c>
      <c r="E46" s="3">
        <v>54</v>
      </c>
      <c r="F46" s="9">
        <v>35424</v>
      </c>
      <c r="G46" s="9">
        <v>1494</v>
      </c>
      <c r="H46" s="6">
        <v>106404000</v>
      </c>
      <c r="I46" s="6">
        <v>120527000</v>
      </c>
      <c r="J46" s="6">
        <v>466221000</v>
      </c>
      <c r="K46" s="6">
        <f>M46*J46</f>
        <v>209799450</v>
      </c>
      <c r="L46" s="6">
        <f>J46-K46</f>
        <v>256421550</v>
      </c>
      <c r="M46" s="7">
        <v>0.45</v>
      </c>
      <c r="N46" s="8">
        <f>L46/(H46+I46+K46)</f>
        <v>0.5871391610088099</v>
      </c>
    </row>
    <row r="47" spans="1:14" ht="12.75">
      <c r="A47" s="2" t="s">
        <v>12</v>
      </c>
      <c r="B47" s="3" t="s">
        <v>104</v>
      </c>
      <c r="C47" s="4">
        <v>602352</v>
      </c>
      <c r="D47" s="5" t="s">
        <v>105</v>
      </c>
      <c r="E47" s="3">
        <v>1</v>
      </c>
      <c r="F47" s="9">
        <v>195</v>
      </c>
      <c r="G47" s="9">
        <v>11</v>
      </c>
      <c r="H47" s="6">
        <v>450000</v>
      </c>
      <c r="I47" s="6">
        <v>299000</v>
      </c>
      <c r="J47" s="6">
        <v>2263000</v>
      </c>
      <c r="K47" s="6">
        <f>M47*J47</f>
        <v>1018350</v>
      </c>
      <c r="L47" s="6">
        <f>J47-K47</f>
        <v>1244650</v>
      </c>
      <c r="M47" s="7">
        <v>0.45</v>
      </c>
      <c r="N47" s="8">
        <f>L47/(H47+I47+K47)</f>
        <v>0.7042464707047275</v>
      </c>
    </row>
    <row r="48" spans="1:14" ht="12.75">
      <c r="A48" s="2" t="s">
        <v>12</v>
      </c>
      <c r="B48" s="3" t="s">
        <v>106</v>
      </c>
      <c r="C48" s="4">
        <v>601846</v>
      </c>
      <c r="D48" s="5" t="s">
        <v>107</v>
      </c>
      <c r="E48" s="3">
        <v>1</v>
      </c>
      <c r="F48" s="9">
        <v>561</v>
      </c>
      <c r="G48" s="9">
        <v>26</v>
      </c>
      <c r="H48" s="6">
        <v>996000</v>
      </c>
      <c r="I48" s="6">
        <v>998000</v>
      </c>
      <c r="J48" s="6">
        <v>8758000</v>
      </c>
      <c r="K48" s="6">
        <f>M48*J48</f>
        <v>3941100</v>
      </c>
      <c r="L48" s="6">
        <f>J48-K48</f>
        <v>4816900</v>
      </c>
      <c r="M48" s="7">
        <v>0.45</v>
      </c>
      <c r="N48" s="8">
        <f>L48/(H48+I48+K48)</f>
        <v>0.8115954238344762</v>
      </c>
    </row>
    <row r="49" spans="1:14" ht="12.75">
      <c r="A49" s="2" t="s">
        <v>12</v>
      </c>
      <c r="B49" s="3" t="s">
        <v>108</v>
      </c>
      <c r="C49" s="4">
        <v>600047</v>
      </c>
      <c r="D49" s="5" t="s">
        <v>109</v>
      </c>
      <c r="E49" s="3">
        <v>20</v>
      </c>
      <c r="F49" s="9">
        <v>13925</v>
      </c>
      <c r="G49" s="9">
        <v>627</v>
      </c>
      <c r="H49" s="6">
        <v>23189000</v>
      </c>
      <c r="I49" s="6">
        <v>64023000</v>
      </c>
      <c r="J49" s="6">
        <v>128111000</v>
      </c>
      <c r="K49" s="6">
        <f>M49*J49</f>
        <v>57649950</v>
      </c>
      <c r="L49" s="6">
        <f>J49-K49</f>
        <v>70461050</v>
      </c>
      <c r="M49" s="7">
        <v>0.45</v>
      </c>
      <c r="N49" s="8">
        <f>L49/(H49+I49+K49)</f>
        <v>0.48640136350504737</v>
      </c>
    </row>
    <row r="50" spans="1:14" ht="12.75">
      <c r="A50" s="2" t="s">
        <v>12</v>
      </c>
      <c r="B50" s="3" t="s">
        <v>110</v>
      </c>
      <c r="C50" s="4">
        <v>602478</v>
      </c>
      <c r="D50" s="5" t="s">
        <v>111</v>
      </c>
      <c r="E50" s="3">
        <v>1</v>
      </c>
      <c r="F50" s="9">
        <v>613</v>
      </c>
      <c r="G50" s="9">
        <v>23</v>
      </c>
      <c r="H50" s="6">
        <v>119000</v>
      </c>
      <c r="I50" s="6">
        <v>462000</v>
      </c>
      <c r="J50" s="6">
        <v>5866000</v>
      </c>
      <c r="K50" s="6">
        <f>M50*J50</f>
        <v>2639700</v>
      </c>
      <c r="L50" s="6">
        <f>J50-K50</f>
        <v>3226300</v>
      </c>
      <c r="M50" s="7">
        <v>0.45</v>
      </c>
      <c r="N50" s="8">
        <f>L50/(H50+I50+K50)</f>
        <v>1.0017387524451207</v>
      </c>
    </row>
    <row r="51" spans="1:14" ht="12.75">
      <c r="A51" s="2" t="s">
        <v>12</v>
      </c>
      <c r="B51" s="3" t="s">
        <v>112</v>
      </c>
      <c r="C51" s="4">
        <v>601963</v>
      </c>
      <c r="D51" s="5" t="s">
        <v>113</v>
      </c>
      <c r="E51" s="3">
        <v>1</v>
      </c>
      <c r="F51" s="9">
        <v>1644</v>
      </c>
      <c r="G51" s="9">
        <v>80</v>
      </c>
      <c r="H51" s="6">
        <v>0</v>
      </c>
      <c r="I51" s="6">
        <v>0</v>
      </c>
      <c r="J51" s="6">
        <v>0</v>
      </c>
      <c r="K51" s="6">
        <f>M51*J51</f>
        <v>0</v>
      </c>
      <c r="L51" s="6">
        <f>J51-K51</f>
        <v>0</v>
      </c>
      <c r="M51" s="7">
        <v>0.45</v>
      </c>
      <c r="N51" s="8" t="s">
        <v>35</v>
      </c>
    </row>
    <row r="52" spans="1:14" ht="12.75">
      <c r="A52" s="2" t="s">
        <v>12</v>
      </c>
      <c r="B52" s="3" t="s">
        <v>114</v>
      </c>
      <c r="C52" s="4">
        <v>601779</v>
      </c>
      <c r="D52" s="5" t="s">
        <v>115</v>
      </c>
      <c r="E52" s="3">
        <v>1</v>
      </c>
      <c r="F52" s="9">
        <v>936</v>
      </c>
      <c r="G52" s="9">
        <v>36</v>
      </c>
      <c r="H52" s="6">
        <v>416000</v>
      </c>
      <c r="I52" s="6">
        <v>3854000</v>
      </c>
      <c r="J52" s="6">
        <v>5692000</v>
      </c>
      <c r="K52" s="6">
        <f>M52*J52</f>
        <v>2561400</v>
      </c>
      <c r="L52" s="6">
        <f>J52-K52</f>
        <v>3130600</v>
      </c>
      <c r="M52" s="7">
        <v>0.45</v>
      </c>
      <c r="N52" s="8">
        <f>L52/(H52+I52+K52)</f>
        <v>0.4582662411804315</v>
      </c>
    </row>
    <row r="53" spans="1:14" ht="12.75">
      <c r="A53" s="2" t="s">
        <v>12</v>
      </c>
      <c r="B53" s="10" t="s">
        <v>116</v>
      </c>
      <c r="C53" s="11">
        <v>602545</v>
      </c>
      <c r="D53" s="12" t="s">
        <v>117</v>
      </c>
      <c r="E53" s="10">
        <v>1</v>
      </c>
      <c r="F53" s="13">
        <v>103</v>
      </c>
      <c r="G53" s="13">
        <v>3</v>
      </c>
      <c r="H53" s="6">
        <v>362000</v>
      </c>
      <c r="I53" s="6">
        <v>694000</v>
      </c>
      <c r="J53" s="6">
        <v>450000</v>
      </c>
      <c r="K53" s="6">
        <f>M53*J53</f>
        <v>202500</v>
      </c>
      <c r="L53" s="6">
        <f>J53-K53</f>
        <v>247500</v>
      </c>
      <c r="M53" s="7">
        <v>0.45</v>
      </c>
      <c r="N53" s="8">
        <f>L53/(H53+I53+K53)</f>
        <v>0.1966626936829559</v>
      </c>
    </row>
    <row r="54" spans="6:10" ht="12.75">
      <c r="F54" s="14"/>
      <c r="G54" s="14"/>
      <c r="H54" s="6"/>
      <c r="I54" s="6"/>
      <c r="J54" s="6"/>
    </row>
    <row r="55" spans="1:14" ht="12.75">
      <c r="A55" s="2" t="s">
        <v>118</v>
      </c>
      <c r="B55" s="2">
        <v>52</v>
      </c>
      <c r="C55" s="2"/>
      <c r="D55" s="2"/>
      <c r="E55" s="2">
        <f>SUM(E2:E53)</f>
        <v>248</v>
      </c>
      <c r="F55" s="6">
        <f>SUM(F2:F53)</f>
        <v>151837</v>
      </c>
      <c r="G55" s="6">
        <f>SUM(G2:G53)</f>
        <v>6711</v>
      </c>
      <c r="H55" s="6">
        <f>SUM(H2:H53)</f>
        <v>350126000</v>
      </c>
      <c r="I55" s="6">
        <f>SUM(I2:I53)</f>
        <v>693488000</v>
      </c>
      <c r="J55" s="6">
        <f>SUM(J2:J53)</f>
        <v>1686228000</v>
      </c>
      <c r="K55" s="6">
        <f>SUM(K2:K53)</f>
        <v>758802600</v>
      </c>
      <c r="L55" s="6">
        <f>SUM(L2:L53)</f>
        <v>927425400</v>
      </c>
      <c r="M55" s="15" t="s">
        <v>35</v>
      </c>
      <c r="N55" s="8">
        <f>L55/(H55+I55+K55)</f>
        <v>0.5145455273769671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5:N5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5:N5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2024-03-11T05:28:24Z</dcterms:modified>
  <cp:category/>
  <cp:version/>
  <cp:contentType/>
  <cp:contentStatus/>
  <cp:revision>13</cp:revision>
</cp:coreProperties>
</file>