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<sst xmlns="http://schemas.openxmlformats.org/spreadsheetml/2006/main" count="261" uniqueCount="179">
  <si>
    <t>County</t>
  </si>
  <si>
    <t>Name</t>
  </si>
  <si>
    <t>NCES ID</t>
  </si>
  <si>
    <t>State District ID</t>
  </si>
  <si>
    <t>Schools</t>
  </si>
  <si>
    <t>Students</t>
  </si>
  <si>
    <t>Teachers</t>
  </si>
  <si>
    <t>Federal</t>
  </si>
  <si>
    <t>Local</t>
  </si>
  <si>
    <t>State</t>
  </si>
  <si>
    <t>Revised</t>
  </si>
  <si>
    <t>Loan</t>
  </si>
  <si>
    <t>San Bernardino</t>
  </si>
  <si>
    <t xml:space="preserve">Academy for Academic Excellence </t>
  </si>
  <si>
    <t>CA-3631207</t>
  </si>
  <si>
    <t>Adelanto Elementary</t>
  </si>
  <si>
    <t>CA-3667587</t>
  </si>
  <si>
    <t xml:space="preserve">Allegiance STEAM Academy - Thrive </t>
  </si>
  <si>
    <t>CA-0137547</t>
  </si>
  <si>
    <t>Alta Loma Elementary</t>
  </si>
  <si>
    <t>CA-3667595</t>
  </si>
  <si>
    <t xml:space="preserve">Alta Vista Innovation High </t>
  </si>
  <si>
    <t>CA-0136432</t>
  </si>
  <si>
    <t>Apple Valley Unified</t>
  </si>
  <si>
    <t>CA-3675077</t>
  </si>
  <si>
    <t xml:space="preserve">ASA Charter </t>
  </si>
  <si>
    <t>CA-0107730</t>
  </si>
  <si>
    <t>Baker Valley Unified</t>
  </si>
  <si>
    <t>CA-3673858</t>
  </si>
  <si>
    <t>Baldy View ROP JPA</t>
  </si>
  <si>
    <t>CA-3640048</t>
  </si>
  <si>
    <t xml:space="preserve">Ballington Acad for Arts &amp; Sciences - San Bernardino </t>
  </si>
  <si>
    <t>CA-0133892</t>
  </si>
  <si>
    <t>Barstow Unified</t>
  </si>
  <si>
    <t>CA-3667611</t>
  </si>
  <si>
    <t>Bear Valley Unified</t>
  </si>
  <si>
    <t>CA-3667637</t>
  </si>
  <si>
    <t>Central Elementary</t>
  </si>
  <si>
    <t>CA-3667645</t>
  </si>
  <si>
    <t>Chaffey Joint Union High</t>
  </si>
  <si>
    <t>CA-3667652</t>
  </si>
  <si>
    <t>Chino Valley Unified</t>
  </si>
  <si>
    <t>CA-3667678</t>
  </si>
  <si>
    <t>Colton Joint Unified</t>
  </si>
  <si>
    <t>CA-3667686</t>
  </si>
  <si>
    <t>Colton-Redlands-Yucaipa ROP JPA</t>
  </si>
  <si>
    <t>CA-3640055</t>
  </si>
  <si>
    <t>COM Collaborative Virtual - Keppel Partnership Academy</t>
  </si>
  <si>
    <t>CA-0136127</t>
  </si>
  <si>
    <t xml:space="preserve">Community Collaborative Virtual - Sage Oak Charter </t>
  </si>
  <si>
    <t>CA-0136069</t>
  </si>
  <si>
    <t>Cucamonga Elementary</t>
  </si>
  <si>
    <t>CA-3667694</t>
  </si>
  <si>
    <t xml:space="preserve">Desert Trails Preparatory Academy </t>
  </si>
  <si>
    <t>CA-6111918</t>
  </si>
  <si>
    <t xml:space="preserve">Elite ACAD Academy - Adult Work Force Investment </t>
  </si>
  <si>
    <t>CA-0138107</t>
  </si>
  <si>
    <t xml:space="preserve">Empire Springs Charter </t>
  </si>
  <si>
    <t>CA-0128439</t>
  </si>
  <si>
    <t xml:space="preserve">Encore Jr./Sr. High School for the Performing &amp; Visual Arts </t>
  </si>
  <si>
    <t>CA-0116707</t>
  </si>
  <si>
    <t xml:space="preserve">Entrepreneur High </t>
  </si>
  <si>
    <t>CA-0136952</t>
  </si>
  <si>
    <t xml:space="preserve">Entrepreneur High Fontana </t>
  </si>
  <si>
    <t>CA-0140012</t>
  </si>
  <si>
    <t xml:space="preserve"> </t>
  </si>
  <si>
    <t>Etiwanda Elementary</t>
  </si>
  <si>
    <t>CA-3667702</t>
  </si>
  <si>
    <t xml:space="preserve">Excelsior Charter </t>
  </si>
  <si>
    <t>CA-3630761</t>
  </si>
  <si>
    <t>Fontana Unified</t>
  </si>
  <si>
    <t>CA-3667710</t>
  </si>
  <si>
    <t xml:space="preserve">Gorman Learning Center </t>
  </si>
  <si>
    <t>CA-1996305</t>
  </si>
  <si>
    <t xml:space="preserve">Granite Mountain Charter </t>
  </si>
  <si>
    <t>CA-0139188</t>
  </si>
  <si>
    <t xml:space="preserve">Grove </t>
  </si>
  <si>
    <t>CA-3630928</t>
  </si>
  <si>
    <t xml:space="preserve">Hardy Brown College Prep </t>
  </si>
  <si>
    <t>CA-0122317</t>
  </si>
  <si>
    <t>Helendale Elementary</t>
  </si>
  <si>
    <t>CA-3667736</t>
  </si>
  <si>
    <t>Hesperia Unified</t>
  </si>
  <si>
    <t>CA-3675044</t>
  </si>
  <si>
    <t xml:space="preserve">iEmpire Academy </t>
  </si>
  <si>
    <t>CA-0121343</t>
  </si>
  <si>
    <t xml:space="preserve">Inland Leaders Charter </t>
  </si>
  <si>
    <t>CA-0114256</t>
  </si>
  <si>
    <t xml:space="preserve">LaVerne Elementary Preparatory Academy </t>
  </si>
  <si>
    <t>CA-0118059</t>
  </si>
  <si>
    <t>Lucerne Valley Unified</t>
  </si>
  <si>
    <t>CA-3675051</t>
  </si>
  <si>
    <t xml:space="preserve">Mirus Secondary </t>
  </si>
  <si>
    <t>CA-0114389</t>
  </si>
  <si>
    <t xml:space="preserve">Mojave River Academy - Gold Canyon </t>
  </si>
  <si>
    <t>CA-0137174</t>
  </si>
  <si>
    <t xml:space="preserve">Mojave River Academy - Marble City </t>
  </si>
  <si>
    <t>CA-0137232</t>
  </si>
  <si>
    <t xml:space="preserve">Mojave River Academy - National Trails </t>
  </si>
  <si>
    <t>CA-0137182</t>
  </si>
  <si>
    <t xml:space="preserve">Mojave River Academy - Oro Grande </t>
  </si>
  <si>
    <t>CA-0137190</t>
  </si>
  <si>
    <t xml:space="preserve">Mojave River Academy - Rockview Park </t>
  </si>
  <si>
    <t>CA-0137216</t>
  </si>
  <si>
    <t xml:space="preserve">Mojave River Academy - Route 66 </t>
  </si>
  <si>
    <t>CA-0137208</t>
  </si>
  <si>
    <t xml:space="preserve">Mojave River Academy - Silver Mountain </t>
  </si>
  <si>
    <t>CA-0137224</t>
  </si>
  <si>
    <t>Morongo Unified</t>
  </si>
  <si>
    <t>CA-3667777</t>
  </si>
  <si>
    <t>Mountain View Elementary</t>
  </si>
  <si>
    <t>CA-3667785</t>
  </si>
  <si>
    <t>Needles Unified</t>
  </si>
  <si>
    <t>CA-3667801</t>
  </si>
  <si>
    <t xml:space="preserve">New Vision Middle </t>
  </si>
  <si>
    <t>CA-0120006</t>
  </si>
  <si>
    <t xml:space="preserve">Norton Science and Language Academy </t>
  </si>
  <si>
    <t>CA-0115808</t>
  </si>
  <si>
    <t>Ontario-Montclair</t>
  </si>
  <si>
    <t>CA-3667819</t>
  </si>
  <si>
    <t xml:space="preserve">Options for Youth-Acton </t>
  </si>
  <si>
    <t>CA-0136648</t>
  </si>
  <si>
    <t xml:space="preserve">Options for Youth-San Bernardino </t>
  </si>
  <si>
    <t>CA-0120568</t>
  </si>
  <si>
    <t xml:space="preserve">Options for Youth-Victorville Charter </t>
  </si>
  <si>
    <t>CA-3630670</t>
  </si>
  <si>
    <t>Oro Grande</t>
  </si>
  <si>
    <t>CA-3667827</t>
  </si>
  <si>
    <t xml:space="preserve">Pathways to College K8 </t>
  </si>
  <si>
    <t>CA-0112441</t>
  </si>
  <si>
    <t xml:space="preserve">Provisional Accelerated Learning Academy </t>
  </si>
  <si>
    <t>CA-3630993</t>
  </si>
  <si>
    <t xml:space="preserve">Public Safety Academy </t>
  </si>
  <si>
    <t>CA-0109850</t>
  </si>
  <si>
    <t>Redlands Unified</t>
  </si>
  <si>
    <t>CA-3667843</t>
  </si>
  <si>
    <t>Rialto Unified</t>
  </si>
  <si>
    <t>CA-3667850</t>
  </si>
  <si>
    <t>Rim of the World Unified</t>
  </si>
  <si>
    <t>CA-3667868</t>
  </si>
  <si>
    <t xml:space="preserve">Riverside Preparatory </t>
  </si>
  <si>
    <t>CA-0113928</t>
  </si>
  <si>
    <t xml:space="preserve">Sage Oak Charter - South </t>
  </si>
  <si>
    <t>CA-0139378</t>
  </si>
  <si>
    <t>San Bernardino City Unified</t>
  </si>
  <si>
    <t>CA-3667876</t>
  </si>
  <si>
    <t>San Bernardino County Office of Education</t>
  </si>
  <si>
    <t>CA-3610363</t>
  </si>
  <si>
    <t xml:space="preserve">Savant Preparatory Academy of Business </t>
  </si>
  <si>
    <t>CA-0137935</t>
  </si>
  <si>
    <t xml:space="preserve">Scale Leadership Academy - East </t>
  </si>
  <si>
    <t>CA-0138610</t>
  </si>
  <si>
    <t>Silver Valley Unified</t>
  </si>
  <si>
    <t>CA-3673890</t>
  </si>
  <si>
    <t>Snowline Joint Unified</t>
  </si>
  <si>
    <t>CA-3673957</t>
  </si>
  <si>
    <t xml:space="preserve">SOAR Charter Academy </t>
  </si>
  <si>
    <t>CA-0117192</t>
  </si>
  <si>
    <t xml:space="preserve">Summit Leadership Academy-High Desert </t>
  </si>
  <si>
    <t>CA-0107516</t>
  </si>
  <si>
    <t>Sycamore Academy of Science and Cultural Arts Chino Valley</t>
  </si>
  <si>
    <t>CA-0139147</t>
  </si>
  <si>
    <t xml:space="preserve">Taylion High Desert Academy/Adelanto </t>
  </si>
  <si>
    <t>CA-0128462</t>
  </si>
  <si>
    <t>Trona Joint Unified</t>
  </si>
  <si>
    <t>CA-3667892</t>
  </si>
  <si>
    <t>Upland Unified</t>
  </si>
  <si>
    <t>CA-3675069</t>
  </si>
  <si>
    <t>Victor Elementary</t>
  </si>
  <si>
    <t>CA-3667918</t>
  </si>
  <si>
    <t>Victor Valley Union High</t>
  </si>
  <si>
    <t>CA-3667934</t>
  </si>
  <si>
    <t xml:space="preserve">Vista Norte Public Charter </t>
  </si>
  <si>
    <t>CA-0136937</t>
  </si>
  <si>
    <t xml:space="preserve">Woodward Leadership Academy </t>
  </si>
  <si>
    <t>CA-0126714</t>
  </si>
  <si>
    <t>Yucaipa-Calimesa Joint Unified</t>
  </si>
  <si>
    <t>CA-3667959</t>
  </si>
  <si>
    <t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</si>
</sst>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%"/>
  </numFmts>
  <fonts count="3">
    <font>
      <sz val="10"/>
      <name val="Arial"/>
      <family val="2"/>
    </font>
    <font>
      <b/>
      <sz val="14"/>
      <name val="Palatino Linotype"/>
      <family val="1"/>
    </font>
    <font>
      <sz val="15"/>
      <name val="Palatino Linotype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3" xfId="0" applyFont="1" applyBorder="1" applyAlignment="1">
      <alignment horizontal="right"/>
    </xf>
    <xf numFmtId="165" fontId="2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workbookViewId="0" topLeftCell="D66">
      <selection activeCell="K83" sqref="K83"/>
    </sheetView>
  </sheetViews>
  <sheetFormatPr defaultColWidth="12.57421875" defaultRowHeight="12.75"/>
  <cols>
    <col min="1" max="1" width="26.421875" style="0" customWidth="1"/>
    <col min="2" max="2" width="79.8515625" style="0" customWidth="1"/>
    <col min="3" max="3" width="14.140625" style="0" customWidth="1"/>
    <col min="4" max="4" width="21.421875" style="0" customWidth="1"/>
    <col min="5" max="5" width="11.57421875" style="0" customWidth="1"/>
    <col min="6" max="6" width="19.00390625" style="0" customWidth="1"/>
    <col min="7" max="7" width="18.28125" style="0" customWidth="1"/>
    <col min="8" max="8" width="19.7109375" style="0" customWidth="1"/>
    <col min="9" max="9" width="20.57421875" style="0" customWidth="1"/>
    <col min="10" max="10" width="17.8515625" style="0" customWidth="1"/>
    <col min="11" max="11" width="20.140625" style="0" customWidth="1"/>
    <col min="12" max="12" width="21.57421875" style="0" customWidth="1"/>
    <col min="13" max="16384" width="11.57421875" style="0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4" ht="12.75">
      <c r="A2" s="2" t="s">
        <v>12</v>
      </c>
      <c r="B2" s="3" t="s">
        <v>13</v>
      </c>
      <c r="C2" s="4">
        <v>601911</v>
      </c>
      <c r="D2" s="5" t="s">
        <v>14</v>
      </c>
      <c r="E2" s="3">
        <v>1</v>
      </c>
      <c r="F2" s="6">
        <v>1484</v>
      </c>
      <c r="G2" s="3">
        <v>68</v>
      </c>
      <c r="H2" s="7">
        <v>1136000</v>
      </c>
      <c r="I2" s="7">
        <v>4522000</v>
      </c>
      <c r="J2" s="7">
        <v>13101000</v>
      </c>
      <c r="K2" s="7">
        <f>M2*J2</f>
        <v>5895450</v>
      </c>
      <c r="L2" s="7">
        <f>J2-K2</f>
        <v>7205550</v>
      </c>
      <c r="M2" s="8">
        <v>0.45</v>
      </c>
      <c r="N2" s="9">
        <f>L2/(H2+I2+K2)</f>
        <v>0.6236708515638186</v>
      </c>
    </row>
    <row r="3" spans="1:14" ht="12.75">
      <c r="A3" s="2" t="s">
        <v>12</v>
      </c>
      <c r="B3" s="3" t="s">
        <v>15</v>
      </c>
      <c r="C3" s="4">
        <v>601710</v>
      </c>
      <c r="D3" s="5" t="s">
        <v>16</v>
      </c>
      <c r="E3" s="3">
        <v>15</v>
      </c>
      <c r="F3" s="6">
        <v>7742</v>
      </c>
      <c r="G3" s="3">
        <v>344</v>
      </c>
      <c r="H3" s="7">
        <v>23780000</v>
      </c>
      <c r="I3" s="7">
        <v>18701000</v>
      </c>
      <c r="J3" s="7">
        <v>88722000</v>
      </c>
      <c r="K3" s="7">
        <f>M3*J3</f>
        <v>39924900</v>
      </c>
      <c r="L3" s="7">
        <f>J3-K3</f>
        <v>48797100</v>
      </c>
      <c r="M3" s="8">
        <v>0.45</v>
      </c>
      <c r="N3" s="9">
        <f>L3/(H3+I3+K3)</f>
        <v>0.5921554160563746</v>
      </c>
    </row>
    <row r="4" spans="1:14" ht="12.75">
      <c r="A4" s="2" t="s">
        <v>12</v>
      </c>
      <c r="B4" s="3" t="s">
        <v>17</v>
      </c>
      <c r="C4" s="4">
        <v>602175</v>
      </c>
      <c r="D4" s="5" t="s">
        <v>18</v>
      </c>
      <c r="E4" s="3">
        <v>1</v>
      </c>
      <c r="F4" s="6">
        <v>956</v>
      </c>
      <c r="G4" s="3">
        <v>41</v>
      </c>
      <c r="H4" s="7">
        <v>1177000</v>
      </c>
      <c r="I4" s="7">
        <v>2309000</v>
      </c>
      <c r="J4" s="7">
        <v>5437000</v>
      </c>
      <c r="K4" s="7">
        <f>M4*J4</f>
        <v>2446650</v>
      </c>
      <c r="L4" s="7">
        <f>J4-K4</f>
        <v>2990350</v>
      </c>
      <c r="M4" s="8">
        <v>0.45</v>
      </c>
      <c r="N4" s="9">
        <f>L4/(H4+I4+K4)</f>
        <v>0.5040496236926163</v>
      </c>
    </row>
    <row r="5" spans="1:14" ht="12.75">
      <c r="A5" s="2" t="s">
        <v>12</v>
      </c>
      <c r="B5" s="3" t="s">
        <v>19</v>
      </c>
      <c r="C5" s="4">
        <v>602160</v>
      </c>
      <c r="D5" s="5" t="s">
        <v>20</v>
      </c>
      <c r="E5" s="3">
        <v>10</v>
      </c>
      <c r="F5" s="6">
        <v>5498</v>
      </c>
      <c r="G5" s="3">
        <v>222</v>
      </c>
      <c r="H5" s="7">
        <v>8067000</v>
      </c>
      <c r="I5" s="7">
        <v>18192000</v>
      </c>
      <c r="J5" s="7">
        <v>51224000</v>
      </c>
      <c r="K5" s="7">
        <f>M5*J5</f>
        <v>23050800</v>
      </c>
      <c r="L5" s="7">
        <f>J5-K5</f>
        <v>28173200</v>
      </c>
      <c r="M5" s="8">
        <v>0.45</v>
      </c>
      <c r="N5" s="9">
        <f>L5/(H5+I5+K5)</f>
        <v>0.571350928213053</v>
      </c>
    </row>
    <row r="6" spans="1:14" ht="12.75">
      <c r="A6" s="2" t="s">
        <v>12</v>
      </c>
      <c r="B6" s="3" t="s">
        <v>21</v>
      </c>
      <c r="C6" s="4">
        <v>601625</v>
      </c>
      <c r="D6" s="5" t="s">
        <v>22</v>
      </c>
      <c r="E6" s="3">
        <v>1</v>
      </c>
      <c r="F6" s="6">
        <v>2023</v>
      </c>
      <c r="G6" s="3">
        <v>77</v>
      </c>
      <c r="H6" s="7">
        <v>330000</v>
      </c>
      <c r="I6" s="7">
        <v>538000</v>
      </c>
      <c r="J6" s="7">
        <v>27141000</v>
      </c>
      <c r="K6" s="7">
        <f>M6*J6</f>
        <v>12213450</v>
      </c>
      <c r="L6" s="7">
        <f>J6-K6</f>
        <v>14927550</v>
      </c>
      <c r="M6" s="8">
        <v>0.45</v>
      </c>
      <c r="N6" s="9">
        <f>L6/(H6+I6+K6)</f>
        <v>1.1411234993062696</v>
      </c>
    </row>
    <row r="7" spans="1:14" ht="12.75">
      <c r="A7" s="2" t="s">
        <v>12</v>
      </c>
      <c r="B7" s="3" t="s">
        <v>23</v>
      </c>
      <c r="C7" s="4">
        <v>600017</v>
      </c>
      <c r="D7" s="5" t="s">
        <v>24</v>
      </c>
      <c r="E7" s="3">
        <v>15</v>
      </c>
      <c r="F7" s="6">
        <v>13603</v>
      </c>
      <c r="G7" s="3">
        <v>574</v>
      </c>
      <c r="H7" s="7">
        <v>27512000</v>
      </c>
      <c r="I7" s="7">
        <v>27181000</v>
      </c>
      <c r="J7" s="7">
        <v>144811000</v>
      </c>
      <c r="K7" s="7">
        <f>M7*J7</f>
        <v>65164950</v>
      </c>
      <c r="L7" s="7">
        <f>J7-K7</f>
        <v>79646050</v>
      </c>
      <c r="M7" s="8">
        <v>0.45</v>
      </c>
      <c r="N7" s="9">
        <f>L7/(H7+I7+K7)</f>
        <v>0.6645036895758688</v>
      </c>
    </row>
    <row r="8" spans="1:14" ht="12.75">
      <c r="A8" s="2" t="s">
        <v>12</v>
      </c>
      <c r="B8" s="3" t="s">
        <v>25</v>
      </c>
      <c r="C8" s="4">
        <v>601711</v>
      </c>
      <c r="D8" s="5" t="s">
        <v>26</v>
      </c>
      <c r="E8" s="3">
        <v>1</v>
      </c>
      <c r="F8" s="6">
        <v>319</v>
      </c>
      <c r="G8" s="3">
        <v>15</v>
      </c>
      <c r="H8" s="7">
        <v>313000</v>
      </c>
      <c r="I8" s="7">
        <v>260000</v>
      </c>
      <c r="J8" s="7">
        <v>3201000</v>
      </c>
      <c r="K8" s="7">
        <f>M8*J8</f>
        <v>1440450</v>
      </c>
      <c r="L8" s="7">
        <f>J8-K8</f>
        <v>1760550</v>
      </c>
      <c r="M8" s="8">
        <v>0.45</v>
      </c>
      <c r="N8" s="9">
        <f>L8/(H8+I8+K8)</f>
        <v>0.8743946956716084</v>
      </c>
    </row>
    <row r="9" spans="1:14" ht="12.75">
      <c r="A9" s="2" t="s">
        <v>12</v>
      </c>
      <c r="B9" s="3" t="s">
        <v>27</v>
      </c>
      <c r="C9" s="4">
        <v>603610</v>
      </c>
      <c r="D9" s="5" t="s">
        <v>28</v>
      </c>
      <c r="E9" s="3">
        <v>3</v>
      </c>
      <c r="F9" s="6">
        <v>124</v>
      </c>
      <c r="G9" s="3">
        <v>12</v>
      </c>
      <c r="H9" s="7">
        <v>444000</v>
      </c>
      <c r="I9" s="7">
        <v>2345000</v>
      </c>
      <c r="J9" s="7">
        <v>631000</v>
      </c>
      <c r="K9" s="7">
        <f>M9*J9</f>
        <v>283950</v>
      </c>
      <c r="L9" s="7">
        <f>J9-K9</f>
        <v>347050</v>
      </c>
      <c r="M9" s="8">
        <v>0.45</v>
      </c>
      <c r="N9" s="9">
        <f>L9/(H9+I9+K9)</f>
        <v>0.11293708000455588</v>
      </c>
    </row>
    <row r="10" spans="1:14" ht="12.75">
      <c r="A10" s="2" t="s">
        <v>12</v>
      </c>
      <c r="B10" s="3" t="s">
        <v>29</v>
      </c>
      <c r="C10" s="4">
        <v>601382</v>
      </c>
      <c r="D10" s="5" t="s">
        <v>30</v>
      </c>
      <c r="E10" s="3">
        <v>0</v>
      </c>
      <c r="F10" s="6">
        <v>0</v>
      </c>
      <c r="G10" s="3">
        <v>0</v>
      </c>
      <c r="H10" s="7">
        <v>784000</v>
      </c>
      <c r="I10" s="7">
        <v>7980000</v>
      </c>
      <c r="J10" s="7">
        <v>2589000</v>
      </c>
      <c r="K10" s="7">
        <f>M10*J10</f>
        <v>1165050</v>
      </c>
      <c r="L10" s="7">
        <f>J10-K10</f>
        <v>1423950</v>
      </c>
      <c r="M10" s="8">
        <v>0.45</v>
      </c>
      <c r="N10" s="9">
        <f>L10/(H10+I10+K10)</f>
        <v>0.14341251177101536</v>
      </c>
    </row>
    <row r="11" spans="1:14" ht="12.75">
      <c r="A11" s="2" t="s">
        <v>12</v>
      </c>
      <c r="B11" s="3" t="s">
        <v>31</v>
      </c>
      <c r="C11" s="4">
        <v>601919</v>
      </c>
      <c r="D11" s="5" t="s">
        <v>32</v>
      </c>
      <c r="E11" s="3">
        <v>1</v>
      </c>
      <c r="F11" s="6">
        <v>168</v>
      </c>
      <c r="G11" s="3">
        <v>7</v>
      </c>
      <c r="H11" s="7">
        <v>316000</v>
      </c>
      <c r="I11" s="7">
        <v>117000</v>
      </c>
      <c r="J11" s="7">
        <v>2308000</v>
      </c>
      <c r="K11" s="7">
        <f>M11*J11</f>
        <v>1038600</v>
      </c>
      <c r="L11" s="7">
        <f>J11-K11</f>
        <v>1269400</v>
      </c>
      <c r="M11" s="8">
        <v>0.45</v>
      </c>
      <c r="N11" s="9">
        <f>L11/(H11+I11+K11)</f>
        <v>0.8625985322098396</v>
      </c>
    </row>
    <row r="12" spans="1:14" ht="12.75">
      <c r="A12" s="2" t="s">
        <v>12</v>
      </c>
      <c r="B12" s="3" t="s">
        <v>33</v>
      </c>
      <c r="C12" s="4">
        <v>604020</v>
      </c>
      <c r="D12" s="5" t="s">
        <v>34</v>
      </c>
      <c r="E12" s="3">
        <v>13</v>
      </c>
      <c r="F12" s="6">
        <v>6396</v>
      </c>
      <c r="G12" s="3">
        <v>256</v>
      </c>
      <c r="H12" s="7">
        <v>18828000</v>
      </c>
      <c r="I12" s="7">
        <v>10295000</v>
      </c>
      <c r="J12" s="7">
        <v>70502000</v>
      </c>
      <c r="K12" s="7">
        <f>M12*J12</f>
        <v>31725900</v>
      </c>
      <c r="L12" s="7">
        <f>J12-K12</f>
        <v>38776100</v>
      </c>
      <c r="M12" s="8">
        <v>0.45</v>
      </c>
      <c r="N12" s="9">
        <f>L12/(H12+I12+K12)</f>
        <v>0.6372522757190352</v>
      </c>
    </row>
    <row r="13" spans="1:14" ht="12.75">
      <c r="A13" s="2" t="s">
        <v>12</v>
      </c>
      <c r="B13" s="3" t="s">
        <v>35</v>
      </c>
      <c r="C13" s="4">
        <v>604230</v>
      </c>
      <c r="D13" s="5" t="s">
        <v>36</v>
      </c>
      <c r="E13" s="3">
        <v>6</v>
      </c>
      <c r="F13" s="6">
        <v>2145</v>
      </c>
      <c r="G13" s="3">
        <v>99</v>
      </c>
      <c r="H13" s="7">
        <v>4644000</v>
      </c>
      <c r="I13" s="7">
        <v>17157000</v>
      </c>
      <c r="J13" s="7">
        <v>15606000</v>
      </c>
      <c r="K13" s="7">
        <f>M13*J13</f>
        <v>7022700</v>
      </c>
      <c r="L13" s="7">
        <f>J13-K13</f>
        <v>8583300</v>
      </c>
      <c r="M13" s="8">
        <v>0.45</v>
      </c>
      <c r="N13" s="9">
        <f>L13/(H13+I13+K13)</f>
        <v>0.2977861967755701</v>
      </c>
    </row>
    <row r="14" spans="1:14" ht="12.75">
      <c r="A14" s="2" t="s">
        <v>12</v>
      </c>
      <c r="B14" s="3" t="s">
        <v>37</v>
      </c>
      <c r="C14" s="4">
        <v>607950</v>
      </c>
      <c r="D14" s="5" t="s">
        <v>38</v>
      </c>
      <c r="E14" s="3">
        <v>7</v>
      </c>
      <c r="F14" s="6">
        <v>4267</v>
      </c>
      <c r="G14" s="3">
        <v>182</v>
      </c>
      <c r="H14" s="7">
        <v>7464000</v>
      </c>
      <c r="I14" s="7">
        <v>9934000</v>
      </c>
      <c r="J14" s="7">
        <v>47013000</v>
      </c>
      <c r="K14" s="7">
        <f>M14*J14</f>
        <v>21155850</v>
      </c>
      <c r="L14" s="7">
        <f>J14-K14</f>
        <v>25857150</v>
      </c>
      <c r="M14" s="8">
        <v>0.45</v>
      </c>
      <c r="N14" s="9">
        <f>L14/(H14+I14+K14)</f>
        <v>0.670676210028311</v>
      </c>
    </row>
    <row r="15" spans="1:14" ht="12.75">
      <c r="A15" s="2" t="s">
        <v>12</v>
      </c>
      <c r="B15" s="3" t="s">
        <v>39</v>
      </c>
      <c r="C15" s="4">
        <v>608160</v>
      </c>
      <c r="D15" s="5" t="s">
        <v>40</v>
      </c>
      <c r="E15" s="3">
        <v>11</v>
      </c>
      <c r="F15" s="6">
        <v>23145</v>
      </c>
      <c r="G15" s="3">
        <v>953</v>
      </c>
      <c r="H15" s="7">
        <v>39647000</v>
      </c>
      <c r="I15" s="7">
        <v>143066000</v>
      </c>
      <c r="J15" s="7">
        <v>289711000</v>
      </c>
      <c r="K15" s="7">
        <f>M15*J15</f>
        <v>130369950</v>
      </c>
      <c r="L15" s="7">
        <f>J15-K15</f>
        <v>159341050</v>
      </c>
      <c r="M15" s="8">
        <v>0.45</v>
      </c>
      <c r="N15" s="9">
        <f>L15/(H15+I15+K15)</f>
        <v>0.508941959311422</v>
      </c>
    </row>
    <row r="16" spans="1:14" ht="12.75">
      <c r="A16" s="2" t="s">
        <v>12</v>
      </c>
      <c r="B16" s="3" t="s">
        <v>41</v>
      </c>
      <c r="C16" s="4">
        <v>608460</v>
      </c>
      <c r="D16" s="5" t="s">
        <v>42</v>
      </c>
      <c r="E16" s="3">
        <v>34</v>
      </c>
      <c r="F16" s="6">
        <v>25645</v>
      </c>
      <c r="G16" s="6">
        <v>1103</v>
      </c>
      <c r="H16" s="7">
        <v>36246000</v>
      </c>
      <c r="I16" s="7">
        <v>139135000</v>
      </c>
      <c r="J16" s="7">
        <v>220354000</v>
      </c>
      <c r="K16" s="7">
        <f>M16*J16</f>
        <v>99159300</v>
      </c>
      <c r="L16" s="7">
        <f>J16-K16</f>
        <v>121194700</v>
      </c>
      <c r="M16" s="8">
        <v>0.45</v>
      </c>
      <c r="N16" s="9">
        <f>L16/(H16+I16+K16)</f>
        <v>0.44144593708100416</v>
      </c>
    </row>
    <row r="17" spans="1:14" ht="12.75">
      <c r="A17" s="2" t="s">
        <v>12</v>
      </c>
      <c r="B17" s="3" t="s">
        <v>43</v>
      </c>
      <c r="C17" s="4">
        <v>609390</v>
      </c>
      <c r="D17" s="5" t="s">
        <v>44</v>
      </c>
      <c r="E17" s="3">
        <v>28</v>
      </c>
      <c r="F17" s="6">
        <v>19297</v>
      </c>
      <c r="G17" s="6">
        <v>922</v>
      </c>
      <c r="H17" s="7">
        <v>54582000</v>
      </c>
      <c r="I17" s="7">
        <v>67115000</v>
      </c>
      <c r="J17" s="7">
        <v>238900000</v>
      </c>
      <c r="K17" s="7">
        <f>M17*J17</f>
        <v>107505000</v>
      </c>
      <c r="L17" s="7">
        <f>J17-K17</f>
        <v>131395000</v>
      </c>
      <c r="M17" s="8">
        <v>0.45</v>
      </c>
      <c r="N17" s="9">
        <f>L17/(H17+I17+K17)</f>
        <v>0.573271611940559</v>
      </c>
    </row>
    <row r="18" spans="1:14" ht="12.75">
      <c r="A18" s="2" t="s">
        <v>12</v>
      </c>
      <c r="B18" s="3" t="s">
        <v>45</v>
      </c>
      <c r="C18" s="4">
        <v>601375</v>
      </c>
      <c r="D18" s="5" t="s">
        <v>46</v>
      </c>
      <c r="E18" s="3">
        <v>0</v>
      </c>
      <c r="F18" s="6">
        <v>0</v>
      </c>
      <c r="G18" s="6">
        <v>0</v>
      </c>
      <c r="H18" s="7">
        <v>432000</v>
      </c>
      <c r="I18" s="7">
        <v>7773000</v>
      </c>
      <c r="J18" s="7">
        <v>4902000</v>
      </c>
      <c r="K18" s="7">
        <f>M18*J18</f>
        <v>2205900</v>
      </c>
      <c r="L18" s="7">
        <f>J18-K18</f>
        <v>2696100</v>
      </c>
      <c r="M18" s="8">
        <v>0.45</v>
      </c>
      <c r="N18" s="9">
        <f>L18/(H18+I18+K18)</f>
        <v>0.2589689652191453</v>
      </c>
    </row>
    <row r="19" spans="1:14" ht="12.75">
      <c r="A19" s="2" t="s">
        <v>12</v>
      </c>
      <c r="B19" s="3" t="s">
        <v>47</v>
      </c>
      <c r="C19" s="4">
        <v>602381</v>
      </c>
      <c r="D19" s="5" t="s">
        <v>48</v>
      </c>
      <c r="E19" s="3">
        <v>1</v>
      </c>
      <c r="F19" s="6">
        <v>437</v>
      </c>
      <c r="G19" s="6">
        <v>89</v>
      </c>
      <c r="H19" s="7">
        <v>225000</v>
      </c>
      <c r="I19" s="7">
        <v>458000</v>
      </c>
      <c r="J19" s="7">
        <v>2107000</v>
      </c>
      <c r="K19" s="7">
        <f>M19*J19</f>
        <v>948150</v>
      </c>
      <c r="L19" s="7">
        <f>J19-K19</f>
        <v>1158850</v>
      </c>
      <c r="M19" s="8">
        <v>0.45</v>
      </c>
      <c r="N19" s="9">
        <f>L19/(H19+I19+K19)</f>
        <v>0.7104496827391718</v>
      </c>
    </row>
    <row r="20" spans="1:14" ht="12.75">
      <c r="A20" s="2" t="s">
        <v>12</v>
      </c>
      <c r="B20" s="3" t="s">
        <v>49</v>
      </c>
      <c r="C20" s="4">
        <v>601629</v>
      </c>
      <c r="D20" s="5" t="s">
        <v>50</v>
      </c>
      <c r="E20" s="3">
        <v>1</v>
      </c>
      <c r="F20" s="6">
        <v>3048</v>
      </c>
      <c r="G20" s="6">
        <v>144</v>
      </c>
      <c r="H20" s="7">
        <v>3801000</v>
      </c>
      <c r="I20" s="7">
        <v>3619000</v>
      </c>
      <c r="J20" s="7">
        <v>23833000</v>
      </c>
      <c r="K20" s="7">
        <f>M20*J20</f>
        <v>10724850</v>
      </c>
      <c r="L20" s="7">
        <f>J20-K20</f>
        <v>13108150</v>
      </c>
      <c r="M20" s="8">
        <v>0.45</v>
      </c>
      <c r="N20" s="9">
        <f>L20/(H20+I20+K20)</f>
        <v>0.722417104577883</v>
      </c>
    </row>
    <row r="21" spans="1:14" ht="12.75">
      <c r="A21" s="2" t="s">
        <v>12</v>
      </c>
      <c r="B21" s="3" t="s">
        <v>51</v>
      </c>
      <c r="C21" s="4">
        <v>616300</v>
      </c>
      <c r="D21" s="5" t="s">
        <v>52</v>
      </c>
      <c r="E21" s="3">
        <v>4</v>
      </c>
      <c r="F21" s="6">
        <v>2299</v>
      </c>
      <c r="G21" s="6">
        <v>122</v>
      </c>
      <c r="H21" s="7">
        <v>5398000</v>
      </c>
      <c r="I21" s="7">
        <v>48162000</v>
      </c>
      <c r="J21" s="7">
        <v>10647000</v>
      </c>
      <c r="K21" s="7">
        <f>M21*J21</f>
        <v>4791150</v>
      </c>
      <c r="L21" s="7">
        <f>J21-K21</f>
        <v>5855850</v>
      </c>
      <c r="M21" s="8">
        <v>0.45</v>
      </c>
      <c r="N21" s="9">
        <f>L21/(H21+I21+K21)</f>
        <v>0.10035534860923906</v>
      </c>
    </row>
    <row r="22" spans="1:14" ht="12.75">
      <c r="A22" s="2" t="s">
        <v>12</v>
      </c>
      <c r="B22" s="3" t="s">
        <v>53</v>
      </c>
      <c r="C22" s="4">
        <v>602044</v>
      </c>
      <c r="D22" s="5" t="s">
        <v>54</v>
      </c>
      <c r="E22" s="3">
        <v>1</v>
      </c>
      <c r="F22" s="6">
        <v>527</v>
      </c>
      <c r="G22" s="6">
        <v>27</v>
      </c>
      <c r="H22" s="7">
        <v>787000</v>
      </c>
      <c r="I22" s="7">
        <v>523000</v>
      </c>
      <c r="J22" s="7">
        <v>5730000</v>
      </c>
      <c r="K22" s="7">
        <f>M22*J22</f>
        <v>2578500</v>
      </c>
      <c r="L22" s="7">
        <f>J22-K22</f>
        <v>3151500</v>
      </c>
      <c r="M22" s="8">
        <v>0.45</v>
      </c>
      <c r="N22" s="9">
        <f>L22/(H22+I22+K22)</f>
        <v>0.8104667609618105</v>
      </c>
    </row>
    <row r="23" spans="1:14" ht="12.75">
      <c r="A23" s="2" t="s">
        <v>12</v>
      </c>
      <c r="B23" s="3" t="s">
        <v>55</v>
      </c>
      <c r="C23" s="4">
        <v>601956</v>
      </c>
      <c r="D23" s="5" t="s">
        <v>56</v>
      </c>
      <c r="E23" s="3">
        <v>1</v>
      </c>
      <c r="F23" s="6">
        <v>569</v>
      </c>
      <c r="G23" s="6">
        <v>29</v>
      </c>
      <c r="H23" s="7">
        <v>10000</v>
      </c>
      <c r="I23" s="7">
        <v>42000</v>
      </c>
      <c r="J23" s="7">
        <v>660000</v>
      </c>
      <c r="K23" s="7">
        <f>M23*J23</f>
        <v>297000</v>
      </c>
      <c r="L23" s="7">
        <f>J23-K23</f>
        <v>363000</v>
      </c>
      <c r="M23" s="8">
        <v>0.45</v>
      </c>
      <c r="N23" s="9">
        <f>L23/(H23+I23+K23)</f>
        <v>1.0401146131805157</v>
      </c>
    </row>
    <row r="24" spans="1:14" ht="12.75">
      <c r="A24" s="2" t="s">
        <v>12</v>
      </c>
      <c r="B24" s="3" t="s">
        <v>57</v>
      </c>
      <c r="C24" s="4">
        <v>601701</v>
      </c>
      <c r="D24" s="5" t="s">
        <v>58</v>
      </c>
      <c r="E24" s="3">
        <v>1</v>
      </c>
      <c r="F24" s="6">
        <v>1497</v>
      </c>
      <c r="G24" s="6">
        <v>56</v>
      </c>
      <c r="H24" s="7">
        <v>2497000</v>
      </c>
      <c r="I24" s="7">
        <v>1308000</v>
      </c>
      <c r="J24" s="7">
        <v>12731000</v>
      </c>
      <c r="K24" s="7">
        <f>M24*J24</f>
        <v>5728950</v>
      </c>
      <c r="L24" s="7">
        <f>J24-K24</f>
        <v>7002050</v>
      </c>
      <c r="M24" s="8">
        <v>0.45</v>
      </c>
      <c r="N24" s="9">
        <f>L24/(H24+I24+K24)</f>
        <v>0.7344332621840894</v>
      </c>
    </row>
    <row r="25" spans="1:14" ht="12.75">
      <c r="A25" s="2" t="s">
        <v>12</v>
      </c>
      <c r="B25" s="3" t="s">
        <v>59</v>
      </c>
      <c r="C25" s="4">
        <v>601523</v>
      </c>
      <c r="D25" s="5" t="s">
        <v>60</v>
      </c>
      <c r="E25" s="3">
        <v>1</v>
      </c>
      <c r="F25" s="6">
        <v>630</v>
      </c>
      <c r="G25" s="6">
        <v>35</v>
      </c>
      <c r="H25" s="7">
        <v>1382000</v>
      </c>
      <c r="I25" s="7">
        <v>992000</v>
      </c>
      <c r="J25" s="7">
        <v>10180000</v>
      </c>
      <c r="K25" s="7">
        <f>M25*J25</f>
        <v>4581000</v>
      </c>
      <c r="L25" s="7">
        <f>J25-K25</f>
        <v>5599000</v>
      </c>
      <c r="M25" s="8">
        <v>0.45</v>
      </c>
      <c r="N25" s="9">
        <f>L25/(H25+I25+K25)</f>
        <v>0.8050323508267434</v>
      </c>
    </row>
    <row r="26" spans="1:14" ht="12.75">
      <c r="A26" s="2" t="s">
        <v>12</v>
      </c>
      <c r="B26" s="3" t="s">
        <v>61</v>
      </c>
      <c r="C26" s="4">
        <v>602326</v>
      </c>
      <c r="D26" s="5" t="s">
        <v>62</v>
      </c>
      <c r="E26" s="3">
        <v>1</v>
      </c>
      <c r="F26" s="6">
        <v>579</v>
      </c>
      <c r="G26" s="6">
        <v>28</v>
      </c>
      <c r="H26" s="7">
        <v>889000</v>
      </c>
      <c r="I26" s="7">
        <v>643000</v>
      </c>
      <c r="J26" s="7">
        <v>7189000</v>
      </c>
      <c r="K26" s="7">
        <f>M26*J26</f>
        <v>3235050</v>
      </c>
      <c r="L26" s="7">
        <f>J26-K26</f>
        <v>3953950</v>
      </c>
      <c r="M26" s="8">
        <v>0.45</v>
      </c>
      <c r="N26" s="9">
        <f>L26/(H26+I26+K26)</f>
        <v>0.8294332973222434</v>
      </c>
    </row>
    <row r="27" spans="1:14" ht="12.75">
      <c r="A27" s="2" t="s">
        <v>12</v>
      </c>
      <c r="B27" s="3" t="s">
        <v>63</v>
      </c>
      <c r="C27" s="4">
        <v>602558</v>
      </c>
      <c r="D27" s="5" t="s">
        <v>64</v>
      </c>
      <c r="E27" s="3">
        <v>1</v>
      </c>
      <c r="F27" s="6">
        <v>286</v>
      </c>
      <c r="G27" s="6">
        <v>11</v>
      </c>
      <c r="H27" s="7">
        <v>0</v>
      </c>
      <c r="I27" s="7">
        <v>0</v>
      </c>
      <c r="J27" s="7">
        <v>0</v>
      </c>
      <c r="K27" s="7">
        <f>M27*J27</f>
        <v>0</v>
      </c>
      <c r="L27" s="7">
        <f>J27-K27</f>
        <v>0</v>
      </c>
      <c r="M27" s="8">
        <v>0.45</v>
      </c>
      <c r="N27" s="9" t="s">
        <v>65</v>
      </c>
    </row>
    <row r="28" spans="1:14" ht="12.75">
      <c r="A28" s="2" t="s">
        <v>12</v>
      </c>
      <c r="B28" s="3" t="s">
        <v>66</v>
      </c>
      <c r="C28" s="4">
        <v>612960</v>
      </c>
      <c r="D28" s="5" t="s">
        <v>67</v>
      </c>
      <c r="E28" s="3">
        <v>18</v>
      </c>
      <c r="F28" s="6">
        <v>13400</v>
      </c>
      <c r="G28" s="6">
        <v>575</v>
      </c>
      <c r="H28" s="7">
        <v>17528000</v>
      </c>
      <c r="I28" s="7">
        <v>49418000</v>
      </c>
      <c r="J28" s="7">
        <v>143392000</v>
      </c>
      <c r="K28" s="7">
        <f>M28*J28</f>
        <v>64526400</v>
      </c>
      <c r="L28" s="7">
        <f>J28-K28</f>
        <v>78865600</v>
      </c>
      <c r="M28" s="8">
        <v>0.45</v>
      </c>
      <c r="N28" s="9">
        <f>L28/(H28+I28+K28)</f>
        <v>0.5998643061205241</v>
      </c>
    </row>
    <row r="29" spans="1:14" ht="12.75">
      <c r="A29" s="2" t="s">
        <v>12</v>
      </c>
      <c r="B29" s="3" t="s">
        <v>68</v>
      </c>
      <c r="C29" s="4">
        <v>602313</v>
      </c>
      <c r="D29" s="5" t="s">
        <v>69</v>
      </c>
      <c r="E29" s="3">
        <v>1</v>
      </c>
      <c r="F29" s="6">
        <v>2180</v>
      </c>
      <c r="G29" s="6">
        <v>85</v>
      </c>
      <c r="H29" s="7">
        <v>4164000</v>
      </c>
      <c r="I29" s="7">
        <v>1507000</v>
      </c>
      <c r="J29" s="7">
        <v>21573000</v>
      </c>
      <c r="K29" s="7">
        <f>M29*J29</f>
        <v>9707850</v>
      </c>
      <c r="L29" s="7">
        <f>J29-K29</f>
        <v>11865150</v>
      </c>
      <c r="M29" s="8">
        <v>0.45</v>
      </c>
      <c r="N29" s="9">
        <f>L29/(H29+I29+K29)</f>
        <v>0.7715238785734955</v>
      </c>
    </row>
    <row r="30" spans="1:14" ht="12.75">
      <c r="A30" s="2" t="s">
        <v>12</v>
      </c>
      <c r="B30" s="3" t="s">
        <v>70</v>
      </c>
      <c r="C30" s="4">
        <v>613920</v>
      </c>
      <c r="D30" s="5" t="s">
        <v>71</v>
      </c>
      <c r="E30" s="3">
        <v>44</v>
      </c>
      <c r="F30" s="6">
        <v>33910</v>
      </c>
      <c r="G30" s="6">
        <v>1694</v>
      </c>
      <c r="H30" s="7">
        <v>173202000</v>
      </c>
      <c r="I30" s="7">
        <v>96202000</v>
      </c>
      <c r="J30" s="7">
        <v>452695000</v>
      </c>
      <c r="K30" s="7">
        <f>M30*J30</f>
        <v>203712750</v>
      </c>
      <c r="L30" s="7">
        <f>J30-K30</f>
        <v>248982250</v>
      </c>
      <c r="M30" s="8">
        <v>0.45</v>
      </c>
      <c r="N30" s="9">
        <f>L30/(H30+I30+K30)</f>
        <v>0.5262596388734916</v>
      </c>
    </row>
    <row r="31" spans="1:14" ht="12.75">
      <c r="A31" s="2" t="s">
        <v>12</v>
      </c>
      <c r="B31" s="3" t="s">
        <v>72</v>
      </c>
      <c r="C31" s="4">
        <v>602117</v>
      </c>
      <c r="D31" s="5" t="s">
        <v>73</v>
      </c>
      <c r="E31" s="3">
        <v>1</v>
      </c>
      <c r="F31" s="6">
        <v>1188</v>
      </c>
      <c r="G31" s="6">
        <v>61</v>
      </c>
      <c r="H31" s="7">
        <v>2149000</v>
      </c>
      <c r="I31" s="7">
        <v>1041000</v>
      </c>
      <c r="J31" s="7">
        <v>11722000</v>
      </c>
      <c r="K31" s="7">
        <f>M31*J31</f>
        <v>5274900</v>
      </c>
      <c r="L31" s="7">
        <f>J31-K31</f>
        <v>6447100</v>
      </c>
      <c r="M31" s="8">
        <v>0.45</v>
      </c>
      <c r="N31" s="9">
        <f>L31/(H31+I31+K31)</f>
        <v>0.7616274261952297</v>
      </c>
    </row>
    <row r="32" spans="1:14" ht="12.75">
      <c r="A32" s="2" t="s">
        <v>12</v>
      </c>
      <c r="B32" s="3" t="s">
        <v>74</v>
      </c>
      <c r="C32" s="4">
        <v>602516</v>
      </c>
      <c r="D32" s="5" t="s">
        <v>75</v>
      </c>
      <c r="E32" s="3">
        <v>1</v>
      </c>
      <c r="F32" s="6">
        <v>3433</v>
      </c>
      <c r="G32" s="6">
        <v>115</v>
      </c>
      <c r="H32" s="7">
        <v>891000</v>
      </c>
      <c r="I32" s="7">
        <v>3023000</v>
      </c>
      <c r="J32" s="7">
        <v>29315000</v>
      </c>
      <c r="K32" s="7">
        <f>M32*J32</f>
        <v>13191750</v>
      </c>
      <c r="L32" s="7">
        <f>J32-K32</f>
        <v>16123250</v>
      </c>
      <c r="M32" s="8">
        <v>0.45</v>
      </c>
      <c r="N32" s="9">
        <f>L32/(H32+I32+K32)</f>
        <v>0.9425631732019935</v>
      </c>
    </row>
    <row r="33" spans="1:14" ht="12.75">
      <c r="A33" s="2" t="s">
        <v>12</v>
      </c>
      <c r="B33" s="3" t="s">
        <v>76</v>
      </c>
      <c r="C33" s="4">
        <v>602201</v>
      </c>
      <c r="D33" s="5" t="s">
        <v>77</v>
      </c>
      <c r="E33" s="3">
        <v>1</v>
      </c>
      <c r="F33" s="6">
        <v>246</v>
      </c>
      <c r="G33" s="6">
        <v>20</v>
      </c>
      <c r="H33" s="7">
        <v>0</v>
      </c>
      <c r="I33" s="7">
        <v>529000</v>
      </c>
      <c r="J33" s="7">
        <v>2620000</v>
      </c>
      <c r="K33" s="7">
        <f>M33*J33</f>
        <v>1179000</v>
      </c>
      <c r="L33" s="7">
        <f>J33-K33</f>
        <v>1441000</v>
      </c>
      <c r="M33" s="8">
        <v>0.45</v>
      </c>
      <c r="N33" s="9">
        <f>L33/(H33+I33+K33)</f>
        <v>0.8436768149882904</v>
      </c>
    </row>
    <row r="34" spans="1:14" ht="12.75">
      <c r="A34" s="2" t="s">
        <v>12</v>
      </c>
      <c r="B34" s="3" t="s">
        <v>78</v>
      </c>
      <c r="C34" s="4">
        <v>602423</v>
      </c>
      <c r="D34" s="5" t="s">
        <v>79</v>
      </c>
      <c r="E34" s="3">
        <v>1</v>
      </c>
      <c r="F34" s="6">
        <v>317</v>
      </c>
      <c r="G34" s="6">
        <v>15</v>
      </c>
      <c r="H34" s="7">
        <v>499000</v>
      </c>
      <c r="I34" s="7">
        <v>419000</v>
      </c>
      <c r="J34" s="7">
        <v>4700000</v>
      </c>
      <c r="K34" s="7">
        <f>M34*J34</f>
        <v>2115000</v>
      </c>
      <c r="L34" s="7">
        <f>J34-K34</f>
        <v>2585000</v>
      </c>
      <c r="M34" s="8">
        <v>0.45</v>
      </c>
      <c r="N34" s="9">
        <f>L34/(H34+I34+K34)</f>
        <v>0.8522914606000659</v>
      </c>
    </row>
    <row r="35" spans="1:14" ht="12.75">
      <c r="A35" s="2" t="s">
        <v>12</v>
      </c>
      <c r="B35" s="3" t="s">
        <v>80</v>
      </c>
      <c r="C35" s="4">
        <v>616860</v>
      </c>
      <c r="D35" s="5" t="s">
        <v>81</v>
      </c>
      <c r="E35" s="3">
        <v>4</v>
      </c>
      <c r="F35" s="6">
        <v>1103</v>
      </c>
      <c r="G35" s="6">
        <v>52</v>
      </c>
      <c r="H35" s="7">
        <v>1433000</v>
      </c>
      <c r="I35" s="7">
        <v>3023000</v>
      </c>
      <c r="J35" s="7">
        <v>11834000</v>
      </c>
      <c r="K35" s="7">
        <f>M35*J35</f>
        <v>5325300</v>
      </c>
      <c r="L35" s="7">
        <f>J35-K35</f>
        <v>6508700</v>
      </c>
      <c r="M35" s="8">
        <v>0.45</v>
      </c>
      <c r="N35" s="9">
        <f>L35/(H35+I35+K35)</f>
        <v>0.6654227965607844</v>
      </c>
    </row>
    <row r="36" spans="1:14" ht="12.75">
      <c r="A36" s="2" t="s">
        <v>12</v>
      </c>
      <c r="B36" s="3" t="s">
        <v>82</v>
      </c>
      <c r="C36" s="4">
        <v>600014</v>
      </c>
      <c r="D36" s="5" t="s">
        <v>83</v>
      </c>
      <c r="E36" s="3">
        <v>25</v>
      </c>
      <c r="F36" s="6">
        <v>22962</v>
      </c>
      <c r="G36" s="6">
        <v>960</v>
      </c>
      <c r="H36" s="7">
        <v>45671000</v>
      </c>
      <c r="I36" s="7">
        <v>42021000</v>
      </c>
      <c r="J36" s="7">
        <v>254150000</v>
      </c>
      <c r="K36" s="7">
        <f>M36*J36</f>
        <v>114367500</v>
      </c>
      <c r="L36" s="7">
        <f>J36-K36</f>
        <v>139782500</v>
      </c>
      <c r="M36" s="8">
        <v>0.45</v>
      </c>
      <c r="N36" s="9">
        <f>L36/(H36+I36+K36)</f>
        <v>0.6917888047827496</v>
      </c>
    </row>
    <row r="37" spans="1:14" ht="12.75">
      <c r="A37" s="2" t="s">
        <v>12</v>
      </c>
      <c r="B37" s="3" t="s">
        <v>84</v>
      </c>
      <c r="C37" s="4">
        <v>602464</v>
      </c>
      <c r="D37" s="5" t="s">
        <v>85</v>
      </c>
      <c r="E37" s="3">
        <v>1</v>
      </c>
      <c r="F37" s="6">
        <v>454</v>
      </c>
      <c r="G37" s="6">
        <v>17</v>
      </c>
      <c r="H37" s="7">
        <v>716000</v>
      </c>
      <c r="I37" s="7">
        <v>458000</v>
      </c>
      <c r="J37" s="7">
        <v>4567000</v>
      </c>
      <c r="K37" s="7">
        <f>M37*J37</f>
        <v>2055150</v>
      </c>
      <c r="L37" s="7">
        <f>J37-K37</f>
        <v>2511850</v>
      </c>
      <c r="M37" s="8">
        <v>0.45</v>
      </c>
      <c r="N37" s="9">
        <f>L37/(H37+I37+K37)</f>
        <v>0.7778672406051128</v>
      </c>
    </row>
    <row r="38" spans="1:14" ht="12.75">
      <c r="A38" s="2" t="s">
        <v>12</v>
      </c>
      <c r="B38" s="3" t="s">
        <v>86</v>
      </c>
      <c r="C38" s="4">
        <v>602309</v>
      </c>
      <c r="D38" s="5" t="s">
        <v>87</v>
      </c>
      <c r="E38" s="3">
        <v>1</v>
      </c>
      <c r="F38" s="6">
        <v>984</v>
      </c>
      <c r="G38" s="6">
        <v>45</v>
      </c>
      <c r="H38" s="7">
        <v>723000</v>
      </c>
      <c r="I38" s="7">
        <v>2147000</v>
      </c>
      <c r="J38" s="7">
        <v>8162000</v>
      </c>
      <c r="K38" s="7">
        <f>M38*J38</f>
        <v>3672900</v>
      </c>
      <c r="L38" s="7">
        <f>J38-K38</f>
        <v>4489100</v>
      </c>
      <c r="M38" s="8">
        <v>0.45</v>
      </c>
      <c r="N38" s="9">
        <f>L38/(H38+I38+K38)</f>
        <v>0.6861024927784316</v>
      </c>
    </row>
    <row r="39" spans="1:14" ht="12.75">
      <c r="A39" s="2" t="s">
        <v>12</v>
      </c>
      <c r="B39" s="3" t="s">
        <v>88</v>
      </c>
      <c r="C39" s="4">
        <v>601686</v>
      </c>
      <c r="D39" s="5" t="s">
        <v>89</v>
      </c>
      <c r="E39" s="3">
        <v>1</v>
      </c>
      <c r="F39" s="6">
        <v>531</v>
      </c>
      <c r="G39" s="6">
        <v>24</v>
      </c>
      <c r="H39" s="7">
        <v>361000</v>
      </c>
      <c r="I39" s="7">
        <v>447000</v>
      </c>
      <c r="J39" s="7">
        <v>4959000</v>
      </c>
      <c r="K39" s="7">
        <f>M39*J39</f>
        <v>2231550</v>
      </c>
      <c r="L39" s="7">
        <f>J39-K39</f>
        <v>2727450</v>
      </c>
      <c r="M39" s="8">
        <v>0.45</v>
      </c>
      <c r="N39" s="9">
        <f>L39/(H39+I39+K39)</f>
        <v>0.8973203270220921</v>
      </c>
    </row>
    <row r="40" spans="1:14" ht="12.75">
      <c r="A40" s="2" t="s">
        <v>12</v>
      </c>
      <c r="B40" s="3" t="s">
        <v>90</v>
      </c>
      <c r="C40" s="4">
        <v>600015</v>
      </c>
      <c r="D40" s="5" t="s">
        <v>91</v>
      </c>
      <c r="E40" s="3">
        <v>4</v>
      </c>
      <c r="F40" s="6">
        <v>1029</v>
      </c>
      <c r="G40" s="6">
        <v>63</v>
      </c>
      <c r="H40" s="7">
        <v>2968000</v>
      </c>
      <c r="I40" s="7">
        <v>3238000</v>
      </c>
      <c r="J40" s="7">
        <v>12157000</v>
      </c>
      <c r="K40" s="7">
        <f>M40*J40</f>
        <v>5470650</v>
      </c>
      <c r="L40" s="7">
        <f>J40-K40</f>
        <v>6686350</v>
      </c>
      <c r="M40" s="8">
        <v>0.45</v>
      </c>
      <c r="N40" s="9">
        <f>L40/(H40+I40+K40)</f>
        <v>0.572625710285056</v>
      </c>
    </row>
    <row r="41" spans="1:14" ht="12.75">
      <c r="A41" s="2" t="s">
        <v>12</v>
      </c>
      <c r="B41" s="3" t="s">
        <v>92</v>
      </c>
      <c r="C41" s="4">
        <v>601847</v>
      </c>
      <c r="D41" s="5" t="s">
        <v>93</v>
      </c>
      <c r="E41" s="3">
        <v>1</v>
      </c>
      <c r="F41" s="6">
        <v>287</v>
      </c>
      <c r="G41" s="6">
        <v>7</v>
      </c>
      <c r="H41" s="7">
        <v>354000</v>
      </c>
      <c r="I41" s="7">
        <v>359000</v>
      </c>
      <c r="J41" s="7">
        <v>4183000</v>
      </c>
      <c r="K41" s="7">
        <f>M41*J41</f>
        <v>1882350</v>
      </c>
      <c r="L41" s="7">
        <f>J41-K41</f>
        <v>2300650</v>
      </c>
      <c r="M41" s="8">
        <v>0.45</v>
      </c>
      <c r="N41" s="9">
        <f>L41/(H41+I41+K41)</f>
        <v>0.8864507677191901</v>
      </c>
    </row>
    <row r="42" spans="1:14" ht="12.75">
      <c r="A42" s="2" t="s">
        <v>12</v>
      </c>
      <c r="B42" s="3" t="s">
        <v>94</v>
      </c>
      <c r="C42" s="4">
        <v>601601</v>
      </c>
      <c r="D42" s="5" t="s">
        <v>95</v>
      </c>
      <c r="E42" s="3">
        <v>1</v>
      </c>
      <c r="F42" s="6">
        <v>214</v>
      </c>
      <c r="G42" s="6">
        <v>9</v>
      </c>
      <c r="H42" s="7">
        <v>88000</v>
      </c>
      <c r="I42" s="7">
        <v>60000</v>
      </c>
      <c r="J42" s="7">
        <v>1915000</v>
      </c>
      <c r="K42" s="7">
        <f>M42*J42</f>
        <v>861750</v>
      </c>
      <c r="L42" s="7">
        <f>J42-K42</f>
        <v>1053250</v>
      </c>
      <c r="M42" s="8">
        <v>0.45</v>
      </c>
      <c r="N42" s="9">
        <f>L42/(H42+I42+K42)</f>
        <v>1.0430799702896756</v>
      </c>
    </row>
    <row r="43" spans="1:14" ht="12.75">
      <c r="A43" s="2" t="s">
        <v>12</v>
      </c>
      <c r="B43" s="3" t="s">
        <v>96</v>
      </c>
      <c r="C43" s="4">
        <v>601751</v>
      </c>
      <c r="D43" s="5" t="s">
        <v>97</v>
      </c>
      <c r="E43" s="3">
        <v>1</v>
      </c>
      <c r="F43" s="6">
        <v>183</v>
      </c>
      <c r="G43" s="6">
        <v>9</v>
      </c>
      <c r="H43" s="7">
        <v>78000</v>
      </c>
      <c r="I43" s="7">
        <v>46000</v>
      </c>
      <c r="J43" s="7">
        <v>1768000</v>
      </c>
      <c r="K43" s="7">
        <f>M43*J43</f>
        <v>795600</v>
      </c>
      <c r="L43" s="7">
        <f>J43-K43</f>
        <v>972400</v>
      </c>
      <c r="M43" s="8">
        <v>0.45</v>
      </c>
      <c r="N43" s="9">
        <f>L43/(H43+I43+K43)</f>
        <v>1.0574162679425838</v>
      </c>
    </row>
    <row r="44" spans="1:14" ht="12.75">
      <c r="A44" s="2" t="s">
        <v>12</v>
      </c>
      <c r="B44" s="3" t="s">
        <v>98</v>
      </c>
      <c r="C44" s="4">
        <v>601935</v>
      </c>
      <c r="D44" s="5" t="s">
        <v>99</v>
      </c>
      <c r="E44" s="3">
        <v>1</v>
      </c>
      <c r="F44" s="6">
        <v>655</v>
      </c>
      <c r="G44" s="6">
        <v>27</v>
      </c>
      <c r="H44" s="7">
        <v>236000</v>
      </c>
      <c r="I44" s="7">
        <v>100000</v>
      </c>
      <c r="J44" s="7">
        <v>5641000</v>
      </c>
      <c r="K44" s="7">
        <f>M44*J44</f>
        <v>2538450</v>
      </c>
      <c r="L44" s="7">
        <f>J44-K44</f>
        <v>3102550</v>
      </c>
      <c r="M44" s="8">
        <v>0.45</v>
      </c>
      <c r="N44" s="9">
        <f>L44/(H44+I44+K44)</f>
        <v>1.0793543112595454</v>
      </c>
    </row>
    <row r="45" spans="1:14" ht="12.75">
      <c r="A45" s="2" t="s">
        <v>12</v>
      </c>
      <c r="B45" s="3" t="s">
        <v>100</v>
      </c>
      <c r="C45" s="4">
        <v>602209</v>
      </c>
      <c r="D45" s="5" t="s">
        <v>101</v>
      </c>
      <c r="E45" s="3">
        <v>1</v>
      </c>
      <c r="F45" s="6">
        <v>734</v>
      </c>
      <c r="G45" s="6">
        <v>30</v>
      </c>
      <c r="H45" s="7">
        <v>391000</v>
      </c>
      <c r="I45" s="7">
        <v>110000</v>
      </c>
      <c r="J45" s="7">
        <v>9568000</v>
      </c>
      <c r="K45" s="7">
        <f>M45*J45</f>
        <v>4305600</v>
      </c>
      <c r="L45" s="7">
        <f>J45-K45</f>
        <v>5262400</v>
      </c>
      <c r="M45" s="8">
        <v>0.45</v>
      </c>
      <c r="N45" s="9">
        <f>L45/(H45+I45+K45)</f>
        <v>1.0948279449090834</v>
      </c>
    </row>
    <row r="46" spans="1:14" ht="12.75">
      <c r="A46" s="2" t="s">
        <v>12</v>
      </c>
      <c r="B46" s="3" t="s">
        <v>102</v>
      </c>
      <c r="C46" s="4">
        <v>602427</v>
      </c>
      <c r="D46" s="5" t="s">
        <v>103</v>
      </c>
      <c r="E46" s="3">
        <v>1</v>
      </c>
      <c r="F46" s="6">
        <v>322</v>
      </c>
      <c r="G46" s="6">
        <v>14</v>
      </c>
      <c r="H46" s="7">
        <v>107000</v>
      </c>
      <c r="I46" s="7">
        <v>54000</v>
      </c>
      <c r="J46" s="7">
        <v>2262000</v>
      </c>
      <c r="K46" s="7">
        <f>M46*J46</f>
        <v>1017900</v>
      </c>
      <c r="L46" s="7">
        <f>J46-K46</f>
        <v>1244100</v>
      </c>
      <c r="M46" s="8">
        <v>0.45</v>
      </c>
      <c r="N46" s="9">
        <f>L46/(H46+I46+K46)</f>
        <v>1.0553057935363475</v>
      </c>
    </row>
    <row r="47" spans="1:14" ht="12.75">
      <c r="A47" s="2" t="s">
        <v>12</v>
      </c>
      <c r="B47" s="3" t="s">
        <v>104</v>
      </c>
      <c r="C47" s="4">
        <v>601487</v>
      </c>
      <c r="D47" s="5" t="s">
        <v>105</v>
      </c>
      <c r="E47" s="3">
        <v>1</v>
      </c>
      <c r="F47" s="6">
        <v>368</v>
      </c>
      <c r="G47" s="6">
        <v>19</v>
      </c>
      <c r="H47" s="7">
        <v>174000</v>
      </c>
      <c r="I47" s="7">
        <v>59000</v>
      </c>
      <c r="J47" s="7">
        <v>4146000</v>
      </c>
      <c r="K47" s="7">
        <f>M47*J47</f>
        <v>1865700</v>
      </c>
      <c r="L47" s="7">
        <f>J47-K47</f>
        <v>2280300</v>
      </c>
      <c r="M47" s="8">
        <v>0.45</v>
      </c>
      <c r="N47" s="9">
        <f>L47/(H47+I47+K47)</f>
        <v>1.0865297565159384</v>
      </c>
    </row>
    <row r="48" spans="1:14" ht="12.75">
      <c r="A48" s="2" t="s">
        <v>12</v>
      </c>
      <c r="B48" s="3" t="s">
        <v>106</v>
      </c>
      <c r="C48" s="4">
        <v>601577</v>
      </c>
      <c r="D48" s="5" t="s">
        <v>107</v>
      </c>
      <c r="E48" s="3">
        <v>1</v>
      </c>
      <c r="F48" s="6">
        <v>538</v>
      </c>
      <c r="G48" s="6">
        <v>24</v>
      </c>
      <c r="H48" s="7">
        <v>218000</v>
      </c>
      <c r="I48" s="7">
        <v>84000</v>
      </c>
      <c r="J48" s="7">
        <v>4945000</v>
      </c>
      <c r="K48" s="7">
        <f>M48*J48</f>
        <v>2225250</v>
      </c>
      <c r="L48" s="7">
        <f>J48-K48</f>
        <v>2719750</v>
      </c>
      <c r="M48" s="8">
        <v>0.45</v>
      </c>
      <c r="N48" s="9">
        <f>L48/(H48+I48+K48)</f>
        <v>1.0761697497279652</v>
      </c>
    </row>
    <row r="49" spans="1:14" ht="12.75">
      <c r="A49" s="2" t="s">
        <v>12</v>
      </c>
      <c r="B49" s="3" t="s">
        <v>108</v>
      </c>
      <c r="C49" s="4">
        <v>625860</v>
      </c>
      <c r="D49" s="5" t="s">
        <v>109</v>
      </c>
      <c r="E49" s="3">
        <v>17</v>
      </c>
      <c r="F49" s="6">
        <v>7407</v>
      </c>
      <c r="G49" s="6">
        <v>349</v>
      </c>
      <c r="H49" s="7">
        <v>26387000</v>
      </c>
      <c r="I49" s="7">
        <v>20505000</v>
      </c>
      <c r="J49" s="7">
        <v>95670000</v>
      </c>
      <c r="K49" s="7">
        <f>M49*J49</f>
        <v>43051500</v>
      </c>
      <c r="L49" s="7">
        <f>J49-K49</f>
        <v>52618500</v>
      </c>
      <c r="M49" s="8">
        <v>0.45</v>
      </c>
      <c r="N49" s="9">
        <f>L49/(H49+I49+K49)</f>
        <v>0.5850172608359693</v>
      </c>
    </row>
    <row r="50" spans="1:14" ht="12.75">
      <c r="A50" s="2" t="s">
        <v>12</v>
      </c>
      <c r="B50" s="3" t="s">
        <v>110</v>
      </c>
      <c r="C50" s="4">
        <v>626220</v>
      </c>
      <c r="D50" s="5" t="s">
        <v>111</v>
      </c>
      <c r="E50" s="3">
        <v>5</v>
      </c>
      <c r="F50" s="6">
        <v>3035</v>
      </c>
      <c r="G50" s="6">
        <v>141</v>
      </c>
      <c r="H50" s="7">
        <v>3343000</v>
      </c>
      <c r="I50" s="7">
        <v>17043000</v>
      </c>
      <c r="J50" s="7">
        <v>17863000</v>
      </c>
      <c r="K50" s="7">
        <f>M50*J50</f>
        <v>8038350</v>
      </c>
      <c r="L50" s="7">
        <f>J50-K50</f>
        <v>9824650</v>
      </c>
      <c r="M50" s="8">
        <v>0.45</v>
      </c>
      <c r="N50" s="9">
        <f>L50/(H50+I50+K50)</f>
        <v>0.3456420287535159</v>
      </c>
    </row>
    <row r="51" spans="1:14" ht="12.75">
      <c r="A51" s="2" t="s">
        <v>12</v>
      </c>
      <c r="B51" s="3" t="s">
        <v>112</v>
      </c>
      <c r="C51" s="4">
        <v>626760</v>
      </c>
      <c r="D51" s="5" t="s">
        <v>113</v>
      </c>
      <c r="E51" s="3">
        <v>7</v>
      </c>
      <c r="F51" s="6">
        <v>955</v>
      </c>
      <c r="G51" s="6">
        <v>50</v>
      </c>
      <c r="H51" s="7">
        <v>4998000</v>
      </c>
      <c r="I51" s="7">
        <v>5394000</v>
      </c>
      <c r="J51" s="7">
        <v>13349000</v>
      </c>
      <c r="K51" s="7">
        <f>M51*J51</f>
        <v>6007050</v>
      </c>
      <c r="L51" s="7">
        <f>J51-K51</f>
        <v>7341950</v>
      </c>
      <c r="M51" s="8">
        <v>0.45</v>
      </c>
      <c r="N51" s="9">
        <f>L51/(H51+I51+K51)</f>
        <v>0.4477058122269278</v>
      </c>
    </row>
    <row r="52" spans="1:14" ht="12.75">
      <c r="A52" s="2" t="s">
        <v>12</v>
      </c>
      <c r="B52" s="3" t="s">
        <v>114</v>
      </c>
      <c r="C52" s="4">
        <v>601709</v>
      </c>
      <c r="D52" s="5" t="s">
        <v>115</v>
      </c>
      <c r="E52" s="3">
        <v>1</v>
      </c>
      <c r="F52" s="6">
        <v>363</v>
      </c>
      <c r="G52" s="6">
        <v>14</v>
      </c>
      <c r="H52" s="7">
        <v>1083000</v>
      </c>
      <c r="I52" s="7">
        <v>518000</v>
      </c>
      <c r="J52" s="7">
        <v>4764000</v>
      </c>
      <c r="K52" s="7">
        <f>M52*J52</f>
        <v>2143800</v>
      </c>
      <c r="L52" s="7">
        <f>J52-K52</f>
        <v>2620200</v>
      </c>
      <c r="M52" s="8">
        <v>0.45</v>
      </c>
      <c r="N52" s="9">
        <f>L52/(H52+I52+K52)</f>
        <v>0.6996902371288186</v>
      </c>
    </row>
    <row r="53" spans="1:14" ht="12.75">
      <c r="A53" s="2" t="s">
        <v>12</v>
      </c>
      <c r="B53" s="3" t="s">
        <v>116</v>
      </c>
      <c r="C53" s="4">
        <v>601558</v>
      </c>
      <c r="D53" s="5" t="s">
        <v>117</v>
      </c>
      <c r="E53" s="3">
        <v>1</v>
      </c>
      <c r="F53" s="6">
        <v>1106</v>
      </c>
      <c r="G53" s="6">
        <v>53</v>
      </c>
      <c r="H53" s="7">
        <v>1395000</v>
      </c>
      <c r="I53" s="7">
        <v>1557000</v>
      </c>
      <c r="J53" s="7">
        <v>9827000</v>
      </c>
      <c r="K53" s="7">
        <f>M53*J53</f>
        <v>4422150</v>
      </c>
      <c r="L53" s="7">
        <f>J53-K53</f>
        <v>5404850</v>
      </c>
      <c r="M53" s="8">
        <v>0.45</v>
      </c>
      <c r="N53" s="9">
        <f>L53/(H53+I53+K53)</f>
        <v>0.7329454920228095</v>
      </c>
    </row>
    <row r="54" spans="1:14" ht="12.75">
      <c r="A54" s="2" t="s">
        <v>12</v>
      </c>
      <c r="B54" s="3" t="s">
        <v>118</v>
      </c>
      <c r="C54" s="4">
        <v>628470</v>
      </c>
      <c r="D54" s="5" t="s">
        <v>119</v>
      </c>
      <c r="E54" s="3">
        <v>33</v>
      </c>
      <c r="F54" s="6">
        <v>18471</v>
      </c>
      <c r="G54" s="6">
        <v>866</v>
      </c>
      <c r="H54" s="7">
        <v>59394000</v>
      </c>
      <c r="I54" s="7">
        <v>41491000</v>
      </c>
      <c r="J54" s="7">
        <v>249073000</v>
      </c>
      <c r="K54" s="7">
        <f>M54*J54</f>
        <v>112082850</v>
      </c>
      <c r="L54" s="7">
        <f>J54-K54</f>
        <v>136990150</v>
      </c>
      <c r="M54" s="8">
        <v>0.45</v>
      </c>
      <c r="N54" s="9">
        <f>L54/(H54+I54+K54)</f>
        <v>0.6432433346159996</v>
      </c>
    </row>
    <row r="55" spans="1:14" ht="12.75">
      <c r="A55" s="2" t="s">
        <v>12</v>
      </c>
      <c r="B55" s="3" t="s">
        <v>120</v>
      </c>
      <c r="C55" s="4">
        <v>601500</v>
      </c>
      <c r="D55" s="5" t="s">
        <v>121</v>
      </c>
      <c r="E55" s="3">
        <v>1</v>
      </c>
      <c r="F55" s="6">
        <v>1770</v>
      </c>
      <c r="G55" s="6">
        <v>47</v>
      </c>
      <c r="H55" s="7">
        <v>0</v>
      </c>
      <c r="I55" s="7">
        <v>2448000</v>
      </c>
      <c r="J55" s="7">
        <v>25203000</v>
      </c>
      <c r="K55" s="7">
        <f>M55*J55</f>
        <v>11341350</v>
      </c>
      <c r="L55" s="7">
        <f>J55-K55</f>
        <v>13861650</v>
      </c>
      <c r="M55" s="8">
        <v>0.45</v>
      </c>
      <c r="N55" s="9">
        <f>L55/(H55+I55+K55)</f>
        <v>1.0052431767994865</v>
      </c>
    </row>
    <row r="56" spans="1:14" ht="12.75">
      <c r="A56" s="2" t="s">
        <v>12</v>
      </c>
      <c r="B56" s="3" t="s">
        <v>122</v>
      </c>
      <c r="C56" s="4">
        <v>601870</v>
      </c>
      <c r="D56" s="5" t="s">
        <v>123</v>
      </c>
      <c r="E56" s="3">
        <v>1</v>
      </c>
      <c r="F56" s="6">
        <v>910</v>
      </c>
      <c r="G56" s="6">
        <v>29</v>
      </c>
      <c r="H56" s="7">
        <v>0</v>
      </c>
      <c r="I56" s="7">
        <v>639000</v>
      </c>
      <c r="J56" s="7">
        <v>13651000</v>
      </c>
      <c r="K56" s="7">
        <f>M56*J56</f>
        <v>6142950</v>
      </c>
      <c r="L56" s="7">
        <f>J56-K56</f>
        <v>7508050</v>
      </c>
      <c r="M56" s="8">
        <v>0.45</v>
      </c>
      <c r="N56" s="9">
        <f>L56/(H56+I56+K56)</f>
        <v>1.1070636026511549</v>
      </c>
    </row>
    <row r="57" spans="1:14" ht="12.75">
      <c r="A57" s="2" t="s">
        <v>12</v>
      </c>
      <c r="B57" s="3" t="s">
        <v>124</v>
      </c>
      <c r="C57" s="4">
        <v>602359</v>
      </c>
      <c r="D57" s="5" t="s">
        <v>125</v>
      </c>
      <c r="E57" s="3">
        <v>1</v>
      </c>
      <c r="F57" s="6">
        <v>748</v>
      </c>
      <c r="G57" s="6">
        <v>26</v>
      </c>
      <c r="H57" s="7">
        <v>0</v>
      </c>
      <c r="I57" s="7">
        <v>1010000</v>
      </c>
      <c r="J57" s="7">
        <v>11546000</v>
      </c>
      <c r="K57" s="7">
        <f>M57*J57</f>
        <v>5195700</v>
      </c>
      <c r="L57" s="7">
        <f>J57-K57</f>
        <v>6350300</v>
      </c>
      <c r="M57" s="8">
        <v>0.45</v>
      </c>
      <c r="N57" s="9">
        <f>L57/(H57+I57+K57)</f>
        <v>1.0233011586122436</v>
      </c>
    </row>
    <row r="58" spans="1:14" ht="12.75">
      <c r="A58" s="2" t="s">
        <v>12</v>
      </c>
      <c r="B58" s="3" t="s">
        <v>126</v>
      </c>
      <c r="C58" s="4">
        <v>628950</v>
      </c>
      <c r="D58" s="5" t="s">
        <v>127</v>
      </c>
      <c r="E58" s="3">
        <v>1</v>
      </c>
      <c r="F58" s="6">
        <v>94</v>
      </c>
      <c r="G58" s="6">
        <v>4</v>
      </c>
      <c r="H58" s="7">
        <v>7473000</v>
      </c>
      <c r="I58" s="7">
        <v>15062000</v>
      </c>
      <c r="J58" s="7">
        <v>30152000</v>
      </c>
      <c r="K58" s="7">
        <f>M58*J58</f>
        <v>13568400</v>
      </c>
      <c r="L58" s="7">
        <f>J58-K58</f>
        <v>16583600</v>
      </c>
      <c r="M58" s="8">
        <v>0.45</v>
      </c>
      <c r="N58" s="9">
        <f>L58/(H58+I58+K58)</f>
        <v>0.4593362398001296</v>
      </c>
    </row>
    <row r="59" spans="1:14" ht="12.75">
      <c r="A59" s="2" t="s">
        <v>12</v>
      </c>
      <c r="B59" s="3" t="s">
        <v>128</v>
      </c>
      <c r="C59" s="4">
        <v>601475</v>
      </c>
      <c r="D59" s="5" t="s">
        <v>129</v>
      </c>
      <c r="E59" s="3">
        <v>1</v>
      </c>
      <c r="F59" s="6">
        <v>372</v>
      </c>
      <c r="G59" s="6">
        <v>21</v>
      </c>
      <c r="H59" s="7">
        <v>515000</v>
      </c>
      <c r="I59" s="7">
        <v>312000</v>
      </c>
      <c r="J59" s="7">
        <v>3923000</v>
      </c>
      <c r="K59" s="7">
        <f>M59*J59</f>
        <v>1765350</v>
      </c>
      <c r="L59" s="7">
        <f>J59-K59</f>
        <v>2157650</v>
      </c>
      <c r="M59" s="8">
        <v>0.45</v>
      </c>
      <c r="N59" s="9">
        <f>L59/(H59+I59+K59)</f>
        <v>0.8323143094103805</v>
      </c>
    </row>
    <row r="60" spans="1:14" ht="12.75">
      <c r="A60" s="2" t="s">
        <v>12</v>
      </c>
      <c r="B60" s="3" t="s">
        <v>130</v>
      </c>
      <c r="C60" s="4">
        <v>601641</v>
      </c>
      <c r="D60" s="5" t="s">
        <v>131</v>
      </c>
      <c r="E60" s="3">
        <v>1</v>
      </c>
      <c r="F60" s="6">
        <v>242</v>
      </c>
      <c r="G60" s="6">
        <v>14</v>
      </c>
      <c r="H60" s="7">
        <v>410000</v>
      </c>
      <c r="I60" s="7">
        <v>1317000</v>
      </c>
      <c r="J60" s="7">
        <v>4471000</v>
      </c>
      <c r="K60" s="7">
        <f>M60*J60</f>
        <v>2011950</v>
      </c>
      <c r="L60" s="7">
        <f>J60-K60</f>
        <v>2459050</v>
      </c>
      <c r="M60" s="8">
        <v>0.45</v>
      </c>
      <c r="N60" s="9">
        <f>L60/(H60+I60+K60)</f>
        <v>0.6576846440845692</v>
      </c>
    </row>
    <row r="61" spans="1:14" ht="12.75">
      <c r="A61" s="2" t="s">
        <v>12</v>
      </c>
      <c r="B61" s="3" t="s">
        <v>132</v>
      </c>
      <c r="C61" s="4">
        <v>602115</v>
      </c>
      <c r="D61" s="5" t="s">
        <v>133</v>
      </c>
      <c r="E61" s="3">
        <v>1</v>
      </c>
      <c r="F61" s="6">
        <v>385</v>
      </c>
      <c r="G61" s="6">
        <v>17</v>
      </c>
      <c r="H61" s="7">
        <v>842000</v>
      </c>
      <c r="I61" s="7">
        <v>540000</v>
      </c>
      <c r="J61" s="7">
        <v>4793000</v>
      </c>
      <c r="K61" s="7">
        <f>M61*J61</f>
        <v>2156850</v>
      </c>
      <c r="L61" s="7">
        <f>J61-K61</f>
        <v>2636150</v>
      </c>
      <c r="M61" s="8">
        <v>0.45</v>
      </c>
      <c r="N61" s="9">
        <f>L61/(H61+I61+K61)</f>
        <v>0.7449171340972349</v>
      </c>
    </row>
    <row r="62" spans="1:14" ht="12.75">
      <c r="A62" s="2" t="s">
        <v>12</v>
      </c>
      <c r="B62" s="3" t="s">
        <v>134</v>
      </c>
      <c r="C62" s="4">
        <v>632070</v>
      </c>
      <c r="D62" s="5" t="s">
        <v>135</v>
      </c>
      <c r="E62" s="3">
        <v>25</v>
      </c>
      <c r="F62" s="6">
        <v>19773</v>
      </c>
      <c r="G62" s="6">
        <v>926</v>
      </c>
      <c r="H62" s="7">
        <v>57756000</v>
      </c>
      <c r="I62" s="7">
        <v>79416000</v>
      </c>
      <c r="J62" s="7">
        <v>200286000</v>
      </c>
      <c r="K62" s="7">
        <f>M62*J62</f>
        <v>90128700</v>
      </c>
      <c r="L62" s="7">
        <f>J62-K62</f>
        <v>110157300</v>
      </c>
      <c r="M62" s="8">
        <v>0.45</v>
      </c>
      <c r="N62" s="9">
        <f>L62/(H62+I62+K62)</f>
        <v>0.4846324714354157</v>
      </c>
    </row>
    <row r="63" spans="1:14" ht="12.75">
      <c r="A63" s="2" t="s">
        <v>12</v>
      </c>
      <c r="B63" s="3" t="s">
        <v>136</v>
      </c>
      <c r="C63" s="4">
        <v>632370</v>
      </c>
      <c r="D63" s="5" t="s">
        <v>137</v>
      </c>
      <c r="E63" s="3">
        <v>30</v>
      </c>
      <c r="F63" s="6">
        <v>24132</v>
      </c>
      <c r="G63" s="6">
        <v>1019</v>
      </c>
      <c r="H63" s="7">
        <v>92958000</v>
      </c>
      <c r="I63" s="7">
        <v>67559000</v>
      </c>
      <c r="J63" s="7">
        <v>291555000</v>
      </c>
      <c r="K63" s="7">
        <f>M63*J63</f>
        <v>131199750</v>
      </c>
      <c r="L63" s="7">
        <f>J63-K63</f>
        <v>160355250</v>
      </c>
      <c r="M63" s="8">
        <v>0.45</v>
      </c>
      <c r="N63" s="9">
        <f>L63/(H63+I63+K63)</f>
        <v>0.5496950380806038</v>
      </c>
    </row>
    <row r="64" spans="1:14" ht="12.75">
      <c r="A64" s="2" t="s">
        <v>12</v>
      </c>
      <c r="B64" s="3" t="s">
        <v>138</v>
      </c>
      <c r="C64" s="4">
        <v>632610</v>
      </c>
      <c r="D64" s="5" t="s">
        <v>139</v>
      </c>
      <c r="E64" s="3">
        <v>7</v>
      </c>
      <c r="F64" s="6">
        <v>2890</v>
      </c>
      <c r="G64" s="6">
        <v>125</v>
      </c>
      <c r="H64" s="7">
        <v>5854000</v>
      </c>
      <c r="I64" s="7">
        <v>17728000</v>
      </c>
      <c r="J64" s="7">
        <v>22141000</v>
      </c>
      <c r="K64" s="7">
        <f>M64*J64</f>
        <v>9963450</v>
      </c>
      <c r="L64" s="7">
        <f>J64-K64</f>
        <v>12177550</v>
      </c>
      <c r="M64" s="8">
        <v>0.45</v>
      </c>
      <c r="N64" s="9">
        <f>L64/(H64+I64+K64)</f>
        <v>0.3630164448531768</v>
      </c>
    </row>
    <row r="65" spans="1:14" ht="12.75">
      <c r="A65" s="2" t="s">
        <v>12</v>
      </c>
      <c r="B65" s="3" t="s">
        <v>140</v>
      </c>
      <c r="C65" s="4">
        <v>602566</v>
      </c>
      <c r="D65" s="5" t="s">
        <v>141</v>
      </c>
      <c r="E65" s="3">
        <v>1</v>
      </c>
      <c r="F65" s="6">
        <v>2508</v>
      </c>
      <c r="G65" s="6">
        <v>109</v>
      </c>
      <c r="H65" s="7">
        <v>0</v>
      </c>
      <c r="I65" s="7">
        <v>0</v>
      </c>
      <c r="J65" s="7">
        <v>0</v>
      </c>
      <c r="K65" s="7">
        <f>M65*J65</f>
        <v>0</v>
      </c>
      <c r="L65" s="7">
        <f>J65-K65</f>
        <v>0</v>
      </c>
      <c r="M65" s="8">
        <v>0.45</v>
      </c>
      <c r="N65" s="9" t="s">
        <v>65</v>
      </c>
    </row>
    <row r="66" spans="1:14" ht="12.75">
      <c r="A66" s="2" t="s">
        <v>12</v>
      </c>
      <c r="B66" s="3" t="s">
        <v>142</v>
      </c>
      <c r="C66" s="4">
        <v>602505</v>
      </c>
      <c r="D66" s="5" t="s">
        <v>143</v>
      </c>
      <c r="E66" s="3">
        <v>1</v>
      </c>
      <c r="F66" s="6">
        <v>371</v>
      </c>
      <c r="G66" s="6">
        <v>70</v>
      </c>
      <c r="H66" s="7">
        <v>406000</v>
      </c>
      <c r="I66" s="7">
        <v>918000</v>
      </c>
      <c r="J66" s="7">
        <v>3284000</v>
      </c>
      <c r="K66" s="7">
        <f>M66*J66</f>
        <v>1477800</v>
      </c>
      <c r="L66" s="7">
        <f>J66-K66</f>
        <v>1806200</v>
      </c>
      <c r="M66" s="8">
        <v>0.45</v>
      </c>
      <c r="N66" s="9">
        <f>L66/(H66+I66+K66)</f>
        <v>0.6446570062102934</v>
      </c>
    </row>
    <row r="67" spans="1:14" ht="12.75">
      <c r="A67" s="2" t="s">
        <v>12</v>
      </c>
      <c r="B67" s="3" t="s">
        <v>144</v>
      </c>
      <c r="C67" s="4">
        <v>634170</v>
      </c>
      <c r="D67" s="5" t="s">
        <v>145</v>
      </c>
      <c r="E67" s="3">
        <v>76</v>
      </c>
      <c r="F67" s="6">
        <v>45971</v>
      </c>
      <c r="G67" s="6">
        <v>2173</v>
      </c>
      <c r="H67" s="7">
        <v>160038000</v>
      </c>
      <c r="I67" s="7">
        <v>92690000</v>
      </c>
      <c r="J67" s="7">
        <v>667629000</v>
      </c>
      <c r="K67" s="7">
        <f>M67*J67</f>
        <v>300433050</v>
      </c>
      <c r="L67" s="7">
        <f>J67-K67</f>
        <v>367195950</v>
      </c>
      <c r="M67" s="8">
        <v>0.45</v>
      </c>
      <c r="N67" s="9">
        <f>L67/(H67+I67+K67)</f>
        <v>0.6638138205862469</v>
      </c>
    </row>
    <row r="68" spans="1:14" ht="12.75">
      <c r="A68" s="2" t="s">
        <v>12</v>
      </c>
      <c r="B68" s="3" t="s">
        <v>146</v>
      </c>
      <c r="C68" s="4">
        <v>691029</v>
      </c>
      <c r="D68" s="5" t="s">
        <v>147</v>
      </c>
      <c r="E68" s="3">
        <v>3</v>
      </c>
      <c r="F68" s="6">
        <v>2028</v>
      </c>
      <c r="G68" s="3">
        <v>176</v>
      </c>
      <c r="H68" s="7">
        <v>86662000</v>
      </c>
      <c r="I68" s="7">
        <v>139731000</v>
      </c>
      <c r="J68" s="7">
        <v>274361000</v>
      </c>
      <c r="K68" s="7">
        <f>M68*J68</f>
        <v>123462450</v>
      </c>
      <c r="L68" s="7">
        <f>J68-K68</f>
        <v>150898550</v>
      </c>
      <c r="M68" s="8">
        <v>0.45</v>
      </c>
      <c r="N68" s="9">
        <f>L68/(H68+I68+K68)</f>
        <v>0.43131684814399773</v>
      </c>
    </row>
    <row r="69" spans="1:14" ht="12.75">
      <c r="A69" s="2" t="s">
        <v>12</v>
      </c>
      <c r="B69" s="3" t="s">
        <v>148</v>
      </c>
      <c r="C69" s="4">
        <v>602301</v>
      </c>
      <c r="D69" s="5" t="s">
        <v>149</v>
      </c>
      <c r="E69" s="3">
        <v>1</v>
      </c>
      <c r="F69" s="6">
        <v>211</v>
      </c>
      <c r="G69" s="3">
        <v>9</v>
      </c>
      <c r="H69" s="7">
        <v>273000</v>
      </c>
      <c r="I69" s="7">
        <v>207000</v>
      </c>
      <c r="J69" s="7">
        <v>1779000</v>
      </c>
      <c r="K69" s="7">
        <f>M69*J69</f>
        <v>800550</v>
      </c>
      <c r="L69" s="7">
        <f>J69-K69</f>
        <v>978450</v>
      </c>
      <c r="M69" s="8">
        <v>0.45</v>
      </c>
      <c r="N69" s="9">
        <f>L69/(H69+I69+K69)</f>
        <v>0.7640857444067003</v>
      </c>
    </row>
    <row r="70" spans="1:14" ht="12.75">
      <c r="A70" s="2" t="s">
        <v>12</v>
      </c>
      <c r="B70" s="3" t="s">
        <v>150</v>
      </c>
      <c r="C70" s="4">
        <v>601897</v>
      </c>
      <c r="D70" s="5" t="s">
        <v>151</v>
      </c>
      <c r="E70" s="3">
        <v>1</v>
      </c>
      <c r="F70" s="6">
        <v>956</v>
      </c>
      <c r="G70" s="3">
        <v>30</v>
      </c>
      <c r="H70" s="7">
        <v>74000</v>
      </c>
      <c r="I70" s="7">
        <v>2729000</v>
      </c>
      <c r="J70" s="7">
        <v>9221000</v>
      </c>
      <c r="K70" s="7">
        <f>M70*J70</f>
        <v>4149450</v>
      </c>
      <c r="L70" s="7">
        <f>J70-K70</f>
        <v>5071550</v>
      </c>
      <c r="M70" s="8">
        <v>0.45</v>
      </c>
      <c r="N70" s="9">
        <f>L70/(H70+I70+K70)</f>
        <v>0.7294622758883559</v>
      </c>
    </row>
    <row r="71" spans="1:14" ht="12.75">
      <c r="A71" s="2" t="s">
        <v>12</v>
      </c>
      <c r="B71" s="3" t="s">
        <v>152</v>
      </c>
      <c r="C71" s="4">
        <v>636820</v>
      </c>
      <c r="D71" s="5" t="s">
        <v>153</v>
      </c>
      <c r="E71" s="3">
        <v>9</v>
      </c>
      <c r="F71" s="6">
        <v>1949</v>
      </c>
      <c r="G71" s="3">
        <v>114</v>
      </c>
      <c r="H71" s="7">
        <v>16273000</v>
      </c>
      <c r="I71" s="7">
        <v>3984000</v>
      </c>
      <c r="J71" s="7">
        <v>21120000</v>
      </c>
      <c r="K71" s="7">
        <f>M71*J71</f>
        <v>9504000</v>
      </c>
      <c r="L71" s="7">
        <f>J71-K71</f>
        <v>11616000</v>
      </c>
      <c r="M71" s="8">
        <v>0.45</v>
      </c>
      <c r="N71" s="9">
        <f>L71/(H71+I71+K71)</f>
        <v>0.3903094654077484</v>
      </c>
    </row>
    <row r="72" spans="1:14" ht="12.75">
      <c r="A72" s="2" t="s">
        <v>12</v>
      </c>
      <c r="B72" s="3" t="s">
        <v>154</v>
      </c>
      <c r="C72" s="4">
        <v>636970</v>
      </c>
      <c r="D72" s="5" t="s">
        <v>155</v>
      </c>
      <c r="E72" s="3">
        <v>12</v>
      </c>
      <c r="F72" s="6">
        <v>7961</v>
      </c>
      <c r="G72" s="3">
        <v>346</v>
      </c>
      <c r="H72" s="7">
        <v>12671000</v>
      </c>
      <c r="I72" s="7">
        <v>17273000</v>
      </c>
      <c r="J72" s="7">
        <v>88467000</v>
      </c>
      <c r="K72" s="7">
        <f>M72*J72</f>
        <v>39810150</v>
      </c>
      <c r="L72" s="7">
        <f>J72-K72</f>
        <v>48656850</v>
      </c>
      <c r="M72" s="8">
        <v>0.45</v>
      </c>
      <c r="N72" s="9">
        <f>L72/(H72+I72+K72)</f>
        <v>0.6975477444711174</v>
      </c>
    </row>
    <row r="73" spans="1:14" ht="12.75">
      <c r="A73" s="2" t="s">
        <v>12</v>
      </c>
      <c r="B73" s="3" t="s">
        <v>156</v>
      </c>
      <c r="C73" s="4">
        <v>601481</v>
      </c>
      <c r="D73" s="5" t="s">
        <v>157</v>
      </c>
      <c r="E73" s="3">
        <v>1</v>
      </c>
      <c r="F73" s="6">
        <v>431</v>
      </c>
      <c r="G73" s="3">
        <v>22</v>
      </c>
      <c r="H73" s="7">
        <v>1494000</v>
      </c>
      <c r="I73" s="7">
        <v>562000</v>
      </c>
      <c r="J73" s="7">
        <v>4373000</v>
      </c>
      <c r="K73" s="7">
        <f>M73*J73</f>
        <v>1967850</v>
      </c>
      <c r="L73" s="7">
        <f>J73-K73</f>
        <v>2405150</v>
      </c>
      <c r="M73" s="8">
        <v>0.45</v>
      </c>
      <c r="N73" s="9">
        <f>L73/(H73+I73+K73)</f>
        <v>0.5977235731948258</v>
      </c>
    </row>
    <row r="74" spans="1:14" ht="12.75">
      <c r="A74" s="2" t="s">
        <v>12</v>
      </c>
      <c r="B74" s="3" t="s">
        <v>158</v>
      </c>
      <c r="C74" s="4">
        <v>601607</v>
      </c>
      <c r="D74" s="5" t="s">
        <v>159</v>
      </c>
      <c r="E74" s="3">
        <v>1</v>
      </c>
      <c r="F74" s="6">
        <v>224</v>
      </c>
      <c r="G74" s="3">
        <v>11</v>
      </c>
      <c r="H74" s="7">
        <v>1276000</v>
      </c>
      <c r="I74" s="7">
        <v>307000</v>
      </c>
      <c r="J74" s="7">
        <v>3476000</v>
      </c>
      <c r="K74" s="7">
        <f>M74*J74</f>
        <v>1564200</v>
      </c>
      <c r="L74" s="7">
        <f>J74-K74</f>
        <v>1911800</v>
      </c>
      <c r="M74" s="8">
        <v>0.45</v>
      </c>
      <c r="N74" s="9">
        <f>L74/(H74+I74+K74)</f>
        <v>0.6074605998983224</v>
      </c>
    </row>
    <row r="75" spans="1:14" ht="12.75">
      <c r="A75" s="2" t="s">
        <v>12</v>
      </c>
      <c r="B75" s="3" t="s">
        <v>160</v>
      </c>
      <c r="C75" s="4">
        <v>602518</v>
      </c>
      <c r="D75" s="5" t="s">
        <v>161</v>
      </c>
      <c r="E75" s="3">
        <v>1</v>
      </c>
      <c r="F75" s="6">
        <v>311</v>
      </c>
      <c r="G75" s="3">
        <v>17</v>
      </c>
      <c r="H75" s="7">
        <v>248000</v>
      </c>
      <c r="I75" s="7">
        <v>114000</v>
      </c>
      <c r="J75" s="7">
        <v>1404000</v>
      </c>
      <c r="K75" s="7">
        <f>M75*J75</f>
        <v>631800</v>
      </c>
      <c r="L75" s="7">
        <f>J75-K75</f>
        <v>772200</v>
      </c>
      <c r="M75" s="8">
        <v>0.45</v>
      </c>
      <c r="N75" s="9">
        <f>L75/(H75+I75+K75)</f>
        <v>0.7770175085530288</v>
      </c>
    </row>
    <row r="76" spans="1:14" ht="12.75">
      <c r="A76" s="2" t="s">
        <v>12</v>
      </c>
      <c r="B76" s="3" t="s">
        <v>162</v>
      </c>
      <c r="C76" s="4">
        <v>601970</v>
      </c>
      <c r="D76" s="5" t="s">
        <v>163</v>
      </c>
      <c r="E76" s="3">
        <v>1</v>
      </c>
      <c r="F76" s="6">
        <v>471</v>
      </c>
      <c r="G76" s="3">
        <v>21</v>
      </c>
      <c r="H76" s="7">
        <v>178000</v>
      </c>
      <c r="I76" s="7">
        <v>573000</v>
      </c>
      <c r="J76" s="7">
        <v>2152000</v>
      </c>
      <c r="K76" s="7">
        <f>M76*J76</f>
        <v>968400</v>
      </c>
      <c r="L76" s="7">
        <f>J76-K76</f>
        <v>1183600</v>
      </c>
      <c r="M76" s="8">
        <v>0.45</v>
      </c>
      <c r="N76" s="9">
        <f>L76/(H76+I76+K76)</f>
        <v>0.6883796673258114</v>
      </c>
    </row>
    <row r="77" spans="1:14" ht="12.75">
      <c r="A77" s="2" t="s">
        <v>12</v>
      </c>
      <c r="B77" s="3" t="s">
        <v>164</v>
      </c>
      <c r="C77" s="4">
        <v>639840</v>
      </c>
      <c r="D77" s="5" t="s">
        <v>165</v>
      </c>
      <c r="E77" s="3">
        <v>2</v>
      </c>
      <c r="F77" s="6">
        <v>247</v>
      </c>
      <c r="G77" s="3">
        <v>20</v>
      </c>
      <c r="H77" s="7">
        <v>3959000</v>
      </c>
      <c r="I77" s="7">
        <v>1056000</v>
      </c>
      <c r="J77" s="7">
        <v>7632000</v>
      </c>
      <c r="K77" s="7">
        <f>M77*J77</f>
        <v>3434400</v>
      </c>
      <c r="L77" s="7">
        <f>J77-K77</f>
        <v>4197600</v>
      </c>
      <c r="M77" s="8">
        <v>0.45</v>
      </c>
      <c r="N77" s="9">
        <f>L77/(H77+I77+K77)</f>
        <v>0.49679267166899427</v>
      </c>
    </row>
    <row r="78" spans="1:14" ht="12.75">
      <c r="A78" s="2" t="s">
        <v>12</v>
      </c>
      <c r="B78" s="3" t="s">
        <v>166</v>
      </c>
      <c r="C78" s="4">
        <v>600016</v>
      </c>
      <c r="D78" s="5" t="s">
        <v>167</v>
      </c>
      <c r="E78" s="3">
        <v>14</v>
      </c>
      <c r="F78" s="6">
        <v>10079</v>
      </c>
      <c r="G78" s="3">
        <v>419</v>
      </c>
      <c r="H78" s="7">
        <v>22648000</v>
      </c>
      <c r="I78" s="7">
        <v>44674000</v>
      </c>
      <c r="J78" s="7">
        <v>87242000</v>
      </c>
      <c r="K78" s="7">
        <f>M78*J78</f>
        <v>39258900</v>
      </c>
      <c r="L78" s="7">
        <f>J78-K78</f>
        <v>47983100</v>
      </c>
      <c r="M78" s="8">
        <v>0.45</v>
      </c>
      <c r="N78" s="9">
        <f>L78/(H78+I78+K78)</f>
        <v>0.4502035542953756</v>
      </c>
    </row>
    <row r="79" spans="1:14" ht="12.75">
      <c r="A79" s="2" t="s">
        <v>12</v>
      </c>
      <c r="B79" s="3" t="s">
        <v>168</v>
      </c>
      <c r="C79" s="4">
        <v>641040</v>
      </c>
      <c r="D79" s="5" t="s">
        <v>169</v>
      </c>
      <c r="E79" s="3">
        <v>19</v>
      </c>
      <c r="F79" s="6">
        <v>12420</v>
      </c>
      <c r="G79" s="3">
        <v>508</v>
      </c>
      <c r="H79" s="7">
        <v>42471000</v>
      </c>
      <c r="I79" s="7">
        <v>27690000</v>
      </c>
      <c r="J79" s="7">
        <v>148038000</v>
      </c>
      <c r="K79" s="7">
        <f>M79*J79</f>
        <v>66617100</v>
      </c>
      <c r="L79" s="7">
        <f>J79-K79</f>
        <v>81420900</v>
      </c>
      <c r="M79" s="8">
        <v>0.45</v>
      </c>
      <c r="N79" s="9">
        <f>L79/(H79+I79+K79)</f>
        <v>0.5952773141314289</v>
      </c>
    </row>
    <row r="80" spans="1:14" ht="12.75">
      <c r="A80" s="2" t="s">
        <v>12</v>
      </c>
      <c r="B80" s="3" t="s">
        <v>170</v>
      </c>
      <c r="C80" s="4">
        <v>636972</v>
      </c>
      <c r="D80" s="5" t="s">
        <v>171</v>
      </c>
      <c r="E80" s="3">
        <v>10</v>
      </c>
      <c r="F80" s="6">
        <v>11357</v>
      </c>
      <c r="G80" s="3">
        <v>457</v>
      </c>
      <c r="H80" s="7">
        <v>30635000</v>
      </c>
      <c r="I80" s="7">
        <v>34920000</v>
      </c>
      <c r="J80" s="7">
        <v>129746000</v>
      </c>
      <c r="K80" s="7">
        <f>M80*J80</f>
        <v>58385700</v>
      </c>
      <c r="L80" s="7">
        <f>J80-K80</f>
        <v>71360300</v>
      </c>
      <c r="M80" s="8">
        <v>0.45</v>
      </c>
      <c r="N80" s="9">
        <f>L80/(H80+I80+K80)</f>
        <v>0.5757616343945129</v>
      </c>
    </row>
    <row r="81" spans="1:14" ht="12.75">
      <c r="A81" s="2" t="s">
        <v>12</v>
      </c>
      <c r="B81" s="3" t="s">
        <v>172</v>
      </c>
      <c r="C81" s="4">
        <v>601715</v>
      </c>
      <c r="D81" s="5" t="s">
        <v>173</v>
      </c>
      <c r="E81" s="3">
        <v>1</v>
      </c>
      <c r="F81" s="6">
        <v>631</v>
      </c>
      <c r="G81" s="3">
        <v>23</v>
      </c>
      <c r="H81" s="7">
        <v>91000</v>
      </c>
      <c r="I81" s="7">
        <v>142000</v>
      </c>
      <c r="J81" s="7">
        <v>9443000</v>
      </c>
      <c r="K81" s="7">
        <f>M81*J81</f>
        <v>4249350</v>
      </c>
      <c r="L81" s="7">
        <f>J81-K81</f>
        <v>5193650</v>
      </c>
      <c r="M81" s="8">
        <v>0.45</v>
      </c>
      <c r="N81" s="9">
        <f>L81/(H81+I81+K81)</f>
        <v>1.158689080504646</v>
      </c>
    </row>
    <row r="82" spans="1:14" ht="12.75">
      <c r="A82" s="2" t="s">
        <v>12</v>
      </c>
      <c r="B82" s="3" t="s">
        <v>174</v>
      </c>
      <c r="C82" s="4">
        <v>602333</v>
      </c>
      <c r="D82" s="5" t="s">
        <v>175</v>
      </c>
      <c r="E82" s="3">
        <v>1</v>
      </c>
      <c r="F82" s="6">
        <v>84</v>
      </c>
      <c r="G82" s="3">
        <v>3</v>
      </c>
      <c r="H82" s="7">
        <v>144000</v>
      </c>
      <c r="I82" s="7">
        <v>201000</v>
      </c>
      <c r="J82" s="7">
        <v>1043000</v>
      </c>
      <c r="K82" s="7">
        <f>M82*J82</f>
        <v>469350</v>
      </c>
      <c r="L82" s="7">
        <f>J82-K82</f>
        <v>573650</v>
      </c>
      <c r="M82" s="8">
        <v>0.45</v>
      </c>
      <c r="N82" s="9">
        <f>L82/(H82+I82+K82)</f>
        <v>0.7044268434948118</v>
      </c>
    </row>
    <row r="83" spans="1:14" ht="12.75">
      <c r="A83" s="2" t="s">
        <v>12</v>
      </c>
      <c r="B83" s="10" t="s">
        <v>176</v>
      </c>
      <c r="C83" s="11">
        <v>643560</v>
      </c>
      <c r="D83" s="12" t="s">
        <v>177</v>
      </c>
      <c r="E83" s="10">
        <v>14</v>
      </c>
      <c r="F83" s="13">
        <v>8551</v>
      </c>
      <c r="G83" s="10">
        <v>373</v>
      </c>
      <c r="H83" s="7">
        <v>20897000</v>
      </c>
      <c r="I83" s="7">
        <v>23766000</v>
      </c>
      <c r="J83" s="7">
        <v>85429000</v>
      </c>
      <c r="K83" s="7">
        <f>M83*J83</f>
        <v>38443050</v>
      </c>
      <c r="L83" s="7">
        <f>J83-K83</f>
        <v>46985950</v>
      </c>
      <c r="M83" s="8">
        <v>0.45</v>
      </c>
      <c r="N83" s="9">
        <f>L83/(H83+I83+K83)</f>
        <v>0.5653733994095496</v>
      </c>
    </row>
    <row r="85" spans="1:14" ht="12.75">
      <c r="A85" s="2" t="s">
        <v>178</v>
      </c>
      <c r="B85" s="2">
        <v>82</v>
      </c>
      <c r="C85" s="2"/>
      <c r="D85" s="2"/>
      <c r="E85" s="2">
        <f>SUM(E2:E83)</f>
        <v>572</v>
      </c>
      <c r="F85" s="7">
        <f>SUM(F2:F83)</f>
        <v>397136</v>
      </c>
      <c r="G85" s="7">
        <f>SUM(G2:G83)</f>
        <v>17883</v>
      </c>
      <c r="H85" s="7">
        <f>SUM(H2:H83)</f>
        <v>1155488000</v>
      </c>
      <c r="I85" s="7">
        <f>SUM(I2:I83)</f>
        <v>1400788000</v>
      </c>
      <c r="J85" s="7">
        <f>SUM(J2:J83)</f>
        <v>4839610000</v>
      </c>
      <c r="K85" s="7">
        <f>SUM(K2:K83)</f>
        <v>2177824500</v>
      </c>
      <c r="L85" s="7">
        <f>SUM(L2:L83)</f>
        <v>2661785500</v>
      </c>
      <c r="N85" s="9">
        <f>L85/(H85+I85+K85)</f>
        <v>0.5622579199575506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Zoll</dc:creator>
  <cp:keywords/>
  <dc:description/>
  <cp:lastModifiedBy>Peter Zoll</cp:lastModifiedBy>
  <dcterms:created xsi:type="dcterms:W3CDTF">2024-03-05T03:10:38Z</dcterms:created>
  <dcterms:modified xsi:type="dcterms:W3CDTF">2024-03-13T06:14:49Z</dcterms:modified>
  <cp:category/>
  <cp:version/>
  <cp:contentType/>
  <cp:contentStatus/>
  <cp:revision>23</cp:revision>
</cp:coreProperties>
</file>