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<sst xmlns="http://schemas.openxmlformats.org/spreadsheetml/2006/main" count="159" uniqueCount="111">
  <si>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</si>
  <si>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</si>
  <si>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</si>
  <si>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</si>
  <si>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</si>
  <si>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</si>
  <si>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</si>
  <si>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</si>
  <si>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</si>
  <si>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</si>
  <si>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</si>
  <si>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</si>
  <si>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Sacramento</t>
  </si>
  <si>
    <t xml:space="preserve">American River Collegiate Academy </t>
  </si>
  <si>
    <t>CA-0140160</t>
  </si>
  <si>
    <t>Arcohe Union Elementary</t>
  </si>
  <si>
    <t>CA-3467280</t>
  </si>
  <si>
    <t xml:space="preserve">Aspire Alexander Twilight College Preparatory ACAD </t>
  </si>
  <si>
    <t>CA-0120469</t>
  </si>
  <si>
    <t xml:space="preserve">Aspire Alexander Twilight Secondary Academy </t>
  </si>
  <si>
    <t>CA-0121467</t>
  </si>
  <si>
    <t xml:space="preserve">Aspire Capitol Heights Academy </t>
  </si>
  <si>
    <t>CA-0102343</t>
  </si>
  <si>
    <t>California Education Authority (CEA) Headquarters</t>
  </si>
  <si>
    <t>CA-3432276</t>
  </si>
  <si>
    <t xml:space="preserve"> </t>
  </si>
  <si>
    <t xml:space="preserve">California Innovative Career Academy </t>
  </si>
  <si>
    <t>CA-0139584</t>
  </si>
  <si>
    <t xml:space="preserve">California Montessori Project - Capitol Campus </t>
  </si>
  <si>
    <t>CA-0111757</t>
  </si>
  <si>
    <t xml:space="preserve">California Montessori Project - Elk Grove Campus </t>
  </si>
  <si>
    <t>CA-0111732</t>
  </si>
  <si>
    <t xml:space="preserve">California Montessori Project-San Juan Campuses </t>
  </si>
  <si>
    <t>CA-0112169</t>
  </si>
  <si>
    <t xml:space="preserve">Capitol Collegiate Academy </t>
  </si>
  <si>
    <t>CA-0123901</t>
  </si>
  <si>
    <t>Center Joint Unified</t>
  </si>
  <si>
    <t>CA-3473973</t>
  </si>
  <si>
    <t xml:space="preserve">Community Collaborative Charter </t>
  </si>
  <si>
    <t>CA-0108837</t>
  </si>
  <si>
    <t xml:space="preserve">Community Outreach Academy </t>
  </si>
  <si>
    <t>CA-0101766</t>
  </si>
  <si>
    <t>Elk Grove Unified</t>
  </si>
  <si>
    <t>CA-3467314</t>
  </si>
  <si>
    <t>Elverta Joint Elementary</t>
  </si>
  <si>
    <t>CA-3467322</t>
  </si>
  <si>
    <t>Folsom-Cordova Unified</t>
  </si>
  <si>
    <t>CA-3467330</t>
  </si>
  <si>
    <t xml:space="preserve">Fortune </t>
  </si>
  <si>
    <t>CA-0136275</t>
  </si>
  <si>
    <t xml:space="preserve">Futures High </t>
  </si>
  <si>
    <t>CA-0101832</t>
  </si>
  <si>
    <t>Galt Joint Union Elementary</t>
  </si>
  <si>
    <t>CA-3467348</t>
  </si>
  <si>
    <t>Galt Joint Union High</t>
  </si>
  <si>
    <t>CA-3467355</t>
  </si>
  <si>
    <t xml:space="preserve">Gateway International </t>
  </si>
  <si>
    <t>CA-0128124</t>
  </si>
  <si>
    <t xml:space="preserve">Golden Valley Orchard </t>
  </si>
  <si>
    <t>CA-0132399</t>
  </si>
  <si>
    <t xml:space="preserve">Golden Valley River </t>
  </si>
  <si>
    <t>CA-0114983</t>
  </si>
  <si>
    <t xml:space="preserve">Growth Public </t>
  </si>
  <si>
    <t>CA-0135343</t>
  </si>
  <si>
    <t xml:space="preserve">Heritage Peak Charter </t>
  </si>
  <si>
    <t>CA-0108415</t>
  </si>
  <si>
    <t xml:space="preserve">Higher Learning Academy </t>
  </si>
  <si>
    <t>CA-0113878</t>
  </si>
  <si>
    <t xml:space="preserve">Highlands Community Charter </t>
  </si>
  <si>
    <t>CA-0130757</t>
  </si>
  <si>
    <t xml:space="preserve">Marconi Learning Academy </t>
  </si>
  <si>
    <t>CA-0137950</t>
  </si>
  <si>
    <t xml:space="preserve">Natomas Charter </t>
  </si>
  <si>
    <t>CA-3430659</t>
  </si>
  <si>
    <t>Natomas Unified</t>
  </si>
  <si>
    <t>CA-3475283</t>
  </si>
  <si>
    <t xml:space="preserve">New Hope Charter </t>
  </si>
  <si>
    <t>CA-0140178</t>
  </si>
  <si>
    <t xml:space="preserve">Options for Youth-San Juan </t>
  </si>
  <si>
    <t>CA-3430691</t>
  </si>
  <si>
    <t xml:space="preserve">Paseo Grande Charter </t>
  </si>
  <si>
    <t>CA-0132019</t>
  </si>
  <si>
    <t>Robla Elementary</t>
  </si>
  <si>
    <t>CA-3467421</t>
  </si>
  <si>
    <t xml:space="preserve">Sacramento Charter High </t>
  </si>
  <si>
    <t>CA-0102038</t>
  </si>
  <si>
    <t>Sacramento City Unified</t>
  </si>
  <si>
    <t>CA-3467439</t>
  </si>
  <si>
    <t>Sacramento County Office of Education</t>
  </si>
  <si>
    <t>CA-3410348</t>
  </si>
  <si>
    <t>San Juan Unified</t>
  </si>
  <si>
    <t>CA-3467447</t>
  </si>
  <si>
    <t xml:space="preserve">SAVA - Sacramento Academic and Vocational Academy </t>
  </si>
  <si>
    <t>CA-0114272</t>
  </si>
  <si>
    <t xml:space="preserve">SAVA- Sacramento ACAD and Vocational Academy- EGUSD </t>
  </si>
  <si>
    <t>CA-0137281</t>
  </si>
  <si>
    <t xml:space="preserve">SAVA- Sacramento ACAD and Vocational Academy- SCUSD </t>
  </si>
  <si>
    <t>CA-0137406</t>
  </si>
  <si>
    <t xml:space="preserve">Sol Aureus College Preparatory </t>
  </si>
  <si>
    <t>CA-0101295</t>
  </si>
  <si>
    <t xml:space="preserve">St. HOPE Public School 7 </t>
  </si>
  <si>
    <t>CA-0101048</t>
  </si>
  <si>
    <t xml:space="preserve">The Language Academy of Sacramento </t>
  </si>
  <si>
    <t>CA-0106898</t>
  </si>
  <si>
    <t>Twin Rivers Unified</t>
  </si>
  <si>
    <t>CA-3476505</t>
  </si>
  <si>
    <t xml:space="preserve">Visions In Education </t>
  </si>
  <si>
    <t>CA-3430717</t>
  </si>
  <si>
    <t xml:space="preserve">Yav Pem Suab Academy - Preparing for Future Charter </t>
  </si>
  <si>
    <t>CA-0121665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</si>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</sst>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34">
      <selection activeCell="K49" sqref="K49"/>
    </sheetView>
  </sheetViews>
  <sheetFormatPr defaultColWidth="12.57421875" defaultRowHeight="12.75"/>
  <cols>
    <col min="1" max="1" width="21.00390625" style="0" customWidth="1"/>
    <col min="2" max="2" width="80.421875" style="0" customWidth="1"/>
    <col min="3" max="3" width="13.710937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1.71093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602541</v>
      </c>
      <c r="D2" s="5" t="s">
        <v>14</v>
      </c>
      <c r="E2" s="3">
        <v>1</v>
      </c>
      <c r="F2" s="6">
        <v>80</v>
      </c>
      <c r="G2" s="6">
        <v>5</v>
      </c>
      <c r="H2" s="2">
        <v>0</v>
      </c>
      <c r="I2" s="7">
        <v>384000</v>
      </c>
      <c r="J2" s="7">
        <v>181000</v>
      </c>
      <c r="K2" s="7">
        <f>M2*J2</f>
        <v>81450</v>
      </c>
      <c r="L2" s="7">
        <f>J2-K2</f>
        <v>99550</v>
      </c>
      <c r="M2" s="8">
        <v>0.45</v>
      </c>
      <c r="N2" s="9">
        <f>L2/(I2+J2+K2)</f>
        <v>0.1539948951968443</v>
      </c>
    </row>
    <row r="3" spans="1:14" ht="12.75">
      <c r="A3" s="2" t="s">
        <v>12</v>
      </c>
      <c r="B3" s="3" t="s">
        <v>15</v>
      </c>
      <c r="C3" s="4">
        <v>603060</v>
      </c>
      <c r="D3" s="5" t="s">
        <v>16</v>
      </c>
      <c r="E3" s="3">
        <v>1</v>
      </c>
      <c r="F3" s="6">
        <v>491</v>
      </c>
      <c r="G3" s="6">
        <v>24</v>
      </c>
      <c r="H3" s="7">
        <v>827000</v>
      </c>
      <c r="I3" s="7">
        <v>1732000</v>
      </c>
      <c r="J3" s="7">
        <v>3576000</v>
      </c>
      <c r="K3" s="7">
        <f>M3*J3</f>
        <v>1609200</v>
      </c>
      <c r="L3" s="7">
        <f>J3-K3</f>
        <v>1966800</v>
      </c>
      <c r="M3" s="8">
        <v>0.45</v>
      </c>
      <c r="N3" s="9">
        <f>L3/(H3+I3+K3)</f>
        <v>0.47185835612494603</v>
      </c>
    </row>
    <row r="4" spans="1:14" ht="12.75">
      <c r="A4" s="2" t="s">
        <v>12</v>
      </c>
      <c r="B4" s="3" t="s">
        <v>17</v>
      </c>
      <c r="C4" s="4">
        <v>602123</v>
      </c>
      <c r="D4" s="5" t="s">
        <v>18</v>
      </c>
      <c r="E4" s="3">
        <v>1</v>
      </c>
      <c r="F4" s="6">
        <v>429</v>
      </c>
      <c r="G4" s="6">
        <v>17</v>
      </c>
      <c r="H4" s="7">
        <v>673000</v>
      </c>
      <c r="I4" s="7">
        <v>1009000</v>
      </c>
      <c r="J4" s="7">
        <v>3905000</v>
      </c>
      <c r="K4" s="7">
        <f>M4*J4</f>
        <v>1757250</v>
      </c>
      <c r="L4" s="7">
        <f>J4-K4</f>
        <v>2147750</v>
      </c>
      <c r="M4" s="8">
        <v>0.45</v>
      </c>
      <c r="N4" s="9">
        <f>L4/(H4+I4+K4)</f>
        <v>0.6244820818492404</v>
      </c>
    </row>
    <row r="5" spans="1:14" ht="12.75">
      <c r="A5" s="2" t="s">
        <v>12</v>
      </c>
      <c r="B5" s="3" t="s">
        <v>19</v>
      </c>
      <c r="C5" s="4">
        <v>601703</v>
      </c>
      <c r="D5" s="5" t="s">
        <v>20</v>
      </c>
      <c r="E5" s="3">
        <v>1</v>
      </c>
      <c r="F5" s="6">
        <v>505</v>
      </c>
      <c r="G5" s="6">
        <v>12</v>
      </c>
      <c r="H5" s="7">
        <v>844000</v>
      </c>
      <c r="I5" s="7">
        <v>1465000</v>
      </c>
      <c r="J5" s="7">
        <v>5017000</v>
      </c>
      <c r="K5" s="7">
        <f>M5*J5</f>
        <v>2257650</v>
      </c>
      <c r="L5" s="7">
        <f>J5-K5</f>
        <v>2759350</v>
      </c>
      <c r="M5" s="8">
        <v>0.45</v>
      </c>
      <c r="N5" s="9">
        <f>L5/(H5+I5+K5)</f>
        <v>0.604239431530772</v>
      </c>
    </row>
    <row r="6" spans="1:14" ht="12.75">
      <c r="A6" s="2" t="s">
        <v>12</v>
      </c>
      <c r="B6" s="3" t="s">
        <v>21</v>
      </c>
      <c r="C6" s="4">
        <v>601598</v>
      </c>
      <c r="D6" s="5" t="s">
        <v>22</v>
      </c>
      <c r="E6" s="3">
        <v>1</v>
      </c>
      <c r="F6" s="6">
        <v>170</v>
      </c>
      <c r="G6" s="6">
        <v>8</v>
      </c>
      <c r="H6" s="7">
        <v>424000</v>
      </c>
      <c r="I6" s="7">
        <v>3538000</v>
      </c>
      <c r="J6" s="7">
        <v>2173000</v>
      </c>
      <c r="K6" s="7">
        <f>M6*J6</f>
        <v>977850</v>
      </c>
      <c r="L6" s="7">
        <f>J6-K6</f>
        <v>1195150</v>
      </c>
      <c r="M6" s="8">
        <v>0.45</v>
      </c>
      <c r="N6" s="9">
        <f>L6/(H6+I6+K6)</f>
        <v>0.2419405447533832</v>
      </c>
    </row>
    <row r="7" spans="1:14" ht="12.75">
      <c r="A7" s="2" t="s">
        <v>12</v>
      </c>
      <c r="B7" s="3" t="s">
        <v>23</v>
      </c>
      <c r="C7" s="4">
        <v>601422</v>
      </c>
      <c r="D7" s="5" t="s">
        <v>24</v>
      </c>
      <c r="E7" s="3">
        <v>2</v>
      </c>
      <c r="F7" s="6">
        <v>101</v>
      </c>
      <c r="G7" s="6">
        <v>26</v>
      </c>
      <c r="H7" s="7">
        <v>0</v>
      </c>
      <c r="I7" s="7">
        <v>0</v>
      </c>
      <c r="J7" s="7">
        <v>0</v>
      </c>
      <c r="K7" s="7">
        <f>M7*J7</f>
        <v>0</v>
      </c>
      <c r="L7" s="7">
        <f>J7-K7</f>
        <v>0</v>
      </c>
      <c r="M7" s="8">
        <v>0.45</v>
      </c>
      <c r="N7" s="9" t="s">
        <v>25</v>
      </c>
    </row>
    <row r="8" spans="1:14" ht="12.75">
      <c r="A8" s="2" t="s">
        <v>12</v>
      </c>
      <c r="B8" s="3" t="s">
        <v>26</v>
      </c>
      <c r="C8" s="4">
        <v>602509</v>
      </c>
      <c r="D8" s="5" t="s">
        <v>27</v>
      </c>
      <c r="E8" s="3">
        <v>1</v>
      </c>
      <c r="F8" s="6">
        <v>2202</v>
      </c>
      <c r="G8" s="6">
        <v>54</v>
      </c>
      <c r="H8" s="7">
        <v>21000</v>
      </c>
      <c r="I8" s="7">
        <v>1625000</v>
      </c>
      <c r="J8" s="7">
        <v>2903000</v>
      </c>
      <c r="K8" s="7">
        <f>M8*J8</f>
        <v>1306350</v>
      </c>
      <c r="L8" s="7">
        <f>J8-K8</f>
        <v>1596650</v>
      </c>
      <c r="M8" s="8">
        <v>0.45</v>
      </c>
      <c r="N8" s="9">
        <f>L8/(H8+I8+K8)</f>
        <v>0.5408064761969279</v>
      </c>
    </row>
    <row r="9" spans="1:14" ht="12.75">
      <c r="A9" s="2" t="s">
        <v>12</v>
      </c>
      <c r="B9" s="3" t="s">
        <v>28</v>
      </c>
      <c r="C9" s="4">
        <v>602305</v>
      </c>
      <c r="D9" s="5" t="s">
        <v>29</v>
      </c>
      <c r="E9" s="3">
        <v>1</v>
      </c>
      <c r="F9" s="6">
        <v>352</v>
      </c>
      <c r="G9" s="6">
        <v>16</v>
      </c>
      <c r="H9" s="7">
        <v>293000</v>
      </c>
      <c r="I9" s="7">
        <v>1345000</v>
      </c>
      <c r="J9" s="7">
        <v>2275000</v>
      </c>
      <c r="K9" s="7">
        <f>M9*J9</f>
        <v>1023750</v>
      </c>
      <c r="L9" s="7">
        <f>J9-K9</f>
        <v>1251250</v>
      </c>
      <c r="M9" s="8">
        <v>0.45</v>
      </c>
      <c r="N9" s="9">
        <f>L9/(H9+I9+K9)</f>
        <v>0.4700854700854701</v>
      </c>
    </row>
    <row r="10" spans="1:14" ht="12.75">
      <c r="A10" s="2" t="s">
        <v>12</v>
      </c>
      <c r="B10" s="3" t="s">
        <v>30</v>
      </c>
      <c r="C10" s="4">
        <v>601776</v>
      </c>
      <c r="D10" s="5" t="s">
        <v>31</v>
      </c>
      <c r="E10" s="3">
        <v>1</v>
      </c>
      <c r="F10" s="6">
        <v>536</v>
      </c>
      <c r="G10" s="6">
        <v>22</v>
      </c>
      <c r="H10" s="7">
        <v>413000</v>
      </c>
      <c r="I10" s="7">
        <v>1498000</v>
      </c>
      <c r="J10" s="7">
        <v>3930000</v>
      </c>
      <c r="K10" s="7">
        <f>M10*J10</f>
        <v>1768500</v>
      </c>
      <c r="L10" s="7">
        <f>J10-K10</f>
        <v>2161500</v>
      </c>
      <c r="M10" s="8">
        <v>0.45</v>
      </c>
      <c r="N10" s="9">
        <f>L10/(H10+I10+K10)</f>
        <v>0.5874439461883408</v>
      </c>
    </row>
    <row r="11" spans="1:14" ht="12.75">
      <c r="A11" s="2" t="s">
        <v>12</v>
      </c>
      <c r="B11" s="3" t="s">
        <v>32</v>
      </c>
      <c r="C11" s="4">
        <v>601653</v>
      </c>
      <c r="D11" s="5" t="s">
        <v>33</v>
      </c>
      <c r="E11" s="3">
        <v>1</v>
      </c>
      <c r="F11" s="6">
        <v>1426</v>
      </c>
      <c r="G11" s="6">
        <v>61</v>
      </c>
      <c r="H11" s="7">
        <v>1199000</v>
      </c>
      <c r="I11" s="7">
        <v>5342000</v>
      </c>
      <c r="J11" s="7">
        <v>9371000</v>
      </c>
      <c r="K11" s="7">
        <f>M11*J11</f>
        <v>4216950</v>
      </c>
      <c r="L11" s="7">
        <f>J11-K11</f>
        <v>5154050</v>
      </c>
      <c r="M11" s="8">
        <v>0.45</v>
      </c>
      <c r="N11" s="9">
        <f>L11/(H11+I11+K11)</f>
        <v>0.4790922062288819</v>
      </c>
    </row>
    <row r="12" spans="1:14" ht="12.75">
      <c r="A12" s="2" t="s">
        <v>12</v>
      </c>
      <c r="B12" s="3" t="s">
        <v>34</v>
      </c>
      <c r="C12" s="4">
        <v>602447</v>
      </c>
      <c r="D12" s="5" t="s">
        <v>35</v>
      </c>
      <c r="E12" s="3">
        <v>1</v>
      </c>
      <c r="F12" s="6">
        <v>417</v>
      </c>
      <c r="G12" s="6">
        <v>17</v>
      </c>
      <c r="H12" s="7">
        <v>651000</v>
      </c>
      <c r="I12" s="7">
        <v>1193000</v>
      </c>
      <c r="J12" s="7">
        <v>3460000</v>
      </c>
      <c r="K12" s="7">
        <f>M12*J12</f>
        <v>1557000</v>
      </c>
      <c r="L12" s="7">
        <f>J12-K12</f>
        <v>1903000</v>
      </c>
      <c r="M12" s="8">
        <v>0.45</v>
      </c>
      <c r="N12" s="9">
        <f>L12/(H12+I12+K12)</f>
        <v>0.5595413113790062</v>
      </c>
    </row>
    <row r="13" spans="1:14" ht="12.75">
      <c r="A13" s="2" t="s">
        <v>12</v>
      </c>
      <c r="B13" s="3" t="s">
        <v>36</v>
      </c>
      <c r="C13" s="4">
        <v>607900</v>
      </c>
      <c r="D13" s="5" t="s">
        <v>37</v>
      </c>
      <c r="E13" s="3">
        <v>7</v>
      </c>
      <c r="F13" s="6">
        <v>4199</v>
      </c>
      <c r="G13" s="6">
        <v>193</v>
      </c>
      <c r="H13" s="7">
        <v>8075000</v>
      </c>
      <c r="I13" s="7">
        <v>29044000</v>
      </c>
      <c r="J13" s="7">
        <v>42391000</v>
      </c>
      <c r="K13" s="7">
        <f>M13*J13</f>
        <v>19075950</v>
      </c>
      <c r="L13" s="7">
        <f>J13-K13</f>
        <v>23315050</v>
      </c>
      <c r="M13" s="8">
        <v>0.45</v>
      </c>
      <c r="N13" s="9">
        <f>L13/(H13+I13+K13)</f>
        <v>0.4148958224893874</v>
      </c>
    </row>
    <row r="14" spans="1:14" ht="12.75">
      <c r="A14" s="2" t="s">
        <v>12</v>
      </c>
      <c r="B14" s="3" t="s">
        <v>38</v>
      </c>
      <c r="C14" s="4">
        <v>602433</v>
      </c>
      <c r="D14" s="5" t="s">
        <v>39</v>
      </c>
      <c r="E14" s="3">
        <v>1</v>
      </c>
      <c r="F14" s="6">
        <v>606</v>
      </c>
      <c r="G14" s="6">
        <v>37</v>
      </c>
      <c r="H14" s="7">
        <v>579000</v>
      </c>
      <c r="I14" s="7">
        <v>926000</v>
      </c>
      <c r="J14" s="7">
        <v>4315000</v>
      </c>
      <c r="K14" s="7">
        <f>M14*J14</f>
        <v>1941750</v>
      </c>
      <c r="L14" s="7">
        <f>J14-K14</f>
        <v>2373250</v>
      </c>
      <c r="M14" s="8">
        <v>0.45</v>
      </c>
      <c r="N14" s="9">
        <f>L14/(H14+I14+K14)</f>
        <v>0.6885471821280916</v>
      </c>
    </row>
    <row r="15" spans="1:14" ht="12.75">
      <c r="A15" s="2" t="s">
        <v>12</v>
      </c>
      <c r="B15" s="3" t="s">
        <v>40</v>
      </c>
      <c r="C15" s="4">
        <v>602081</v>
      </c>
      <c r="D15" s="5" t="s">
        <v>41</v>
      </c>
      <c r="E15" s="3">
        <v>1</v>
      </c>
      <c r="F15" s="6">
        <v>1714</v>
      </c>
      <c r="G15" s="6">
        <v>74</v>
      </c>
      <c r="H15" s="7">
        <v>3633000</v>
      </c>
      <c r="I15" s="7">
        <v>2946000</v>
      </c>
      <c r="J15" s="7">
        <v>17227000</v>
      </c>
      <c r="K15" s="7">
        <f>M15*J15</f>
        <v>7752150</v>
      </c>
      <c r="L15" s="7">
        <f>J15-K15</f>
        <v>9474850</v>
      </c>
      <c r="M15" s="8">
        <v>0.45</v>
      </c>
      <c r="N15" s="9">
        <f>L15/(H15+I15+K15)</f>
        <v>0.6611367545521469</v>
      </c>
    </row>
    <row r="16" spans="1:14" ht="12.75">
      <c r="A16" s="2" t="s">
        <v>12</v>
      </c>
      <c r="B16" s="3" t="s">
        <v>42</v>
      </c>
      <c r="C16" s="4">
        <v>612330</v>
      </c>
      <c r="D16" s="5" t="s">
        <v>43</v>
      </c>
      <c r="E16" s="3">
        <v>67</v>
      </c>
      <c r="F16" s="6">
        <v>62061</v>
      </c>
      <c r="G16" s="6">
        <v>2729</v>
      </c>
      <c r="H16" s="7">
        <v>94559000</v>
      </c>
      <c r="I16" s="7">
        <v>211020000</v>
      </c>
      <c r="J16" s="7">
        <v>634952000</v>
      </c>
      <c r="K16" s="7">
        <f>M16*J16</f>
        <v>285728400</v>
      </c>
      <c r="L16" s="7">
        <f>J16-K16</f>
        <v>349223600</v>
      </c>
      <c r="M16" s="8">
        <v>0.45</v>
      </c>
      <c r="N16" s="9">
        <f>L16/(H16+I16+K16)</f>
        <v>0.5905956867781462</v>
      </c>
    </row>
    <row r="17" spans="1:14" ht="12.75">
      <c r="A17" s="2" t="s">
        <v>12</v>
      </c>
      <c r="B17" s="3" t="s">
        <v>44</v>
      </c>
      <c r="C17" s="4">
        <v>612600</v>
      </c>
      <c r="D17" s="5" t="s">
        <v>45</v>
      </c>
      <c r="E17" s="3">
        <v>2</v>
      </c>
      <c r="F17" s="6">
        <v>212</v>
      </c>
      <c r="G17" s="6">
        <v>10</v>
      </c>
      <c r="H17" s="7">
        <v>509000</v>
      </c>
      <c r="I17" s="7">
        <v>1359000</v>
      </c>
      <c r="J17" s="7">
        <v>2191000</v>
      </c>
      <c r="K17" s="7">
        <f>M17*J17</f>
        <v>985950</v>
      </c>
      <c r="L17" s="7">
        <f>J17-K17</f>
        <v>1205050</v>
      </c>
      <c r="M17" s="8">
        <v>0.45</v>
      </c>
      <c r="N17" s="9">
        <f>L17/(H17+I17+K17)</f>
        <v>0.4222393524763924</v>
      </c>
    </row>
    <row r="18" spans="1:14" ht="12.75">
      <c r="A18" s="2" t="s">
        <v>12</v>
      </c>
      <c r="B18" s="3" t="s">
        <v>46</v>
      </c>
      <c r="C18" s="4">
        <v>613890</v>
      </c>
      <c r="D18" s="5" t="s">
        <v>47</v>
      </c>
      <c r="E18" s="3">
        <v>36</v>
      </c>
      <c r="F18" s="6">
        <v>20550</v>
      </c>
      <c r="G18" s="6">
        <v>944</v>
      </c>
      <c r="H18" s="7">
        <v>25532000</v>
      </c>
      <c r="I18" s="7">
        <v>129813000</v>
      </c>
      <c r="J18" s="7">
        <v>167446000</v>
      </c>
      <c r="K18" s="7">
        <f>M18*J18</f>
        <v>75350700</v>
      </c>
      <c r="L18" s="7">
        <f>J18-K18</f>
        <v>92095300</v>
      </c>
      <c r="M18" s="8">
        <v>0.45</v>
      </c>
      <c r="N18" s="9">
        <f>L18/(H18+I18+K18)</f>
        <v>0.39920683393752027</v>
      </c>
    </row>
    <row r="19" spans="1:14" ht="12.75">
      <c r="A19" s="2" t="s">
        <v>12</v>
      </c>
      <c r="B19" s="3" t="s">
        <v>48</v>
      </c>
      <c r="C19" s="4">
        <v>602432</v>
      </c>
      <c r="D19" s="5" t="s">
        <v>49</v>
      </c>
      <c r="E19" s="3">
        <v>1</v>
      </c>
      <c r="F19" s="6">
        <v>1866</v>
      </c>
      <c r="G19" s="6">
        <v>61</v>
      </c>
      <c r="H19" s="7">
        <v>3542000</v>
      </c>
      <c r="I19" s="7">
        <v>2102000</v>
      </c>
      <c r="J19" s="7">
        <v>22099000</v>
      </c>
      <c r="K19" s="7">
        <f>M19*J19</f>
        <v>9944550</v>
      </c>
      <c r="L19" s="7">
        <f>J19-K19</f>
        <v>12154450</v>
      </c>
      <c r="M19" s="8">
        <v>0.45</v>
      </c>
      <c r="N19" s="9">
        <f>L19/(H19+I19+K19)</f>
        <v>0.7797036927745044</v>
      </c>
    </row>
    <row r="20" spans="1:14" ht="12.75">
      <c r="A20" s="2" t="s">
        <v>12</v>
      </c>
      <c r="B20" s="3" t="s">
        <v>50</v>
      </c>
      <c r="C20" s="4">
        <v>601775</v>
      </c>
      <c r="D20" s="5" t="s">
        <v>51</v>
      </c>
      <c r="E20" s="3">
        <v>1</v>
      </c>
      <c r="F20" s="6">
        <v>459</v>
      </c>
      <c r="G20" s="6">
        <v>21</v>
      </c>
      <c r="H20" s="7">
        <v>642000</v>
      </c>
      <c r="I20" s="7">
        <v>873000</v>
      </c>
      <c r="J20" s="7">
        <v>5072000</v>
      </c>
      <c r="K20" s="7">
        <f>M20*J20</f>
        <v>2282400</v>
      </c>
      <c r="L20" s="7">
        <f>J20-K20</f>
        <v>2789600</v>
      </c>
      <c r="M20" s="8">
        <v>0.45</v>
      </c>
      <c r="N20" s="9">
        <f>L20/(H20+I20+K20)</f>
        <v>0.7346078896086796</v>
      </c>
    </row>
    <row r="21" spans="1:14" ht="12.75">
      <c r="A21" s="2" t="s">
        <v>12</v>
      </c>
      <c r="B21" s="3" t="s">
        <v>52</v>
      </c>
      <c r="C21" s="4">
        <v>614790</v>
      </c>
      <c r="D21" s="5" t="s">
        <v>53</v>
      </c>
      <c r="E21" s="3">
        <v>7</v>
      </c>
      <c r="F21" s="6">
        <v>3352</v>
      </c>
      <c r="G21" s="6">
        <v>157</v>
      </c>
      <c r="H21" s="7">
        <v>8664000</v>
      </c>
      <c r="I21" s="7">
        <v>11898000</v>
      </c>
      <c r="J21" s="7">
        <v>34245000</v>
      </c>
      <c r="K21" s="7">
        <f>M21*J21</f>
        <v>15410250</v>
      </c>
      <c r="L21" s="7">
        <f>J21-K21</f>
        <v>18834750</v>
      </c>
      <c r="M21" s="8">
        <v>0.45</v>
      </c>
      <c r="N21" s="9">
        <f>L21/(H21+I21+K21)</f>
        <v>0.523591101474053</v>
      </c>
    </row>
    <row r="22" spans="1:14" ht="12.75">
      <c r="A22" s="2" t="s">
        <v>12</v>
      </c>
      <c r="B22" s="3" t="s">
        <v>54</v>
      </c>
      <c r="C22" s="4">
        <v>614820</v>
      </c>
      <c r="D22" s="5" t="s">
        <v>55</v>
      </c>
      <c r="E22" s="3">
        <v>3</v>
      </c>
      <c r="F22" s="6">
        <v>2066</v>
      </c>
      <c r="G22" s="6">
        <v>99</v>
      </c>
      <c r="H22" s="7">
        <v>3190000</v>
      </c>
      <c r="I22" s="7">
        <v>11544000</v>
      </c>
      <c r="J22" s="7">
        <v>24036000</v>
      </c>
      <c r="K22" s="7">
        <f>M22*J22</f>
        <v>10816200</v>
      </c>
      <c r="L22" s="7">
        <f>J22-K22</f>
        <v>13219800</v>
      </c>
      <c r="M22" s="8">
        <v>0.45</v>
      </c>
      <c r="N22" s="9">
        <f>L22/(H22+I22+K22)</f>
        <v>0.517404951820338</v>
      </c>
    </row>
    <row r="23" spans="1:14" ht="12.75">
      <c r="A23" s="2" t="s">
        <v>12</v>
      </c>
      <c r="B23" s="3" t="s">
        <v>56</v>
      </c>
      <c r="C23" s="4">
        <v>602034</v>
      </c>
      <c r="D23" s="5" t="s">
        <v>57</v>
      </c>
      <c r="E23" s="3">
        <v>1</v>
      </c>
      <c r="F23" s="6">
        <v>577</v>
      </c>
      <c r="G23" s="6">
        <v>26</v>
      </c>
      <c r="H23" s="7">
        <v>1071000</v>
      </c>
      <c r="I23" s="7">
        <v>1771000</v>
      </c>
      <c r="J23" s="7">
        <v>5121000</v>
      </c>
      <c r="K23" s="7">
        <f>M23*J23</f>
        <v>2304450</v>
      </c>
      <c r="L23" s="7">
        <f>J23-K23</f>
        <v>2816550</v>
      </c>
      <c r="M23" s="8">
        <v>0.45</v>
      </c>
      <c r="N23" s="9">
        <f>L23/(H23+I23+K23)</f>
        <v>0.5472801639965413</v>
      </c>
    </row>
    <row r="24" spans="1:14" ht="12.75">
      <c r="A24" s="2" t="s">
        <v>12</v>
      </c>
      <c r="B24" s="3" t="s">
        <v>58</v>
      </c>
      <c r="C24" s="4">
        <v>601587</v>
      </c>
      <c r="D24" s="5" t="s">
        <v>59</v>
      </c>
      <c r="E24" s="3">
        <v>1</v>
      </c>
      <c r="F24" s="6">
        <v>279</v>
      </c>
      <c r="G24" s="6">
        <v>11</v>
      </c>
      <c r="H24" s="7">
        <v>113000</v>
      </c>
      <c r="I24" s="7">
        <v>715000</v>
      </c>
      <c r="J24" s="7">
        <v>1651000</v>
      </c>
      <c r="K24" s="7">
        <f>M24*J24</f>
        <v>742950</v>
      </c>
      <c r="L24" s="7">
        <f>J24-K24</f>
        <v>908050</v>
      </c>
      <c r="M24" s="8">
        <v>0.45</v>
      </c>
      <c r="N24" s="9">
        <f>L24/(H24+I24+K24)</f>
        <v>0.5780260352016295</v>
      </c>
    </row>
    <row r="25" spans="1:14" ht="12.75">
      <c r="A25" s="2" t="s">
        <v>12</v>
      </c>
      <c r="B25" s="3" t="s">
        <v>60</v>
      </c>
      <c r="C25" s="4">
        <v>601669</v>
      </c>
      <c r="D25" s="5" t="s">
        <v>61</v>
      </c>
      <c r="E25" s="3">
        <v>1</v>
      </c>
      <c r="F25" s="6">
        <v>314</v>
      </c>
      <c r="G25" s="6">
        <v>13</v>
      </c>
      <c r="H25" s="7">
        <v>130000</v>
      </c>
      <c r="I25" s="7">
        <v>822000</v>
      </c>
      <c r="J25" s="7">
        <v>1881000</v>
      </c>
      <c r="K25" s="7">
        <f>M25*J25</f>
        <v>846450</v>
      </c>
      <c r="L25" s="7">
        <f>J25-K25</f>
        <v>1034550</v>
      </c>
      <c r="M25" s="8">
        <v>0.45</v>
      </c>
      <c r="N25" s="9">
        <f>L25/(H25+I25+K25)</f>
        <v>0.57524535016264</v>
      </c>
    </row>
    <row r="26" spans="1:14" ht="12.75">
      <c r="A26" s="2" t="s">
        <v>12</v>
      </c>
      <c r="B26" s="3" t="s">
        <v>62</v>
      </c>
      <c r="C26" s="4">
        <v>602183</v>
      </c>
      <c r="D26" s="5" t="s">
        <v>63</v>
      </c>
      <c r="E26" s="3">
        <v>1</v>
      </c>
      <c r="F26" s="6">
        <v>278</v>
      </c>
      <c r="G26" s="6">
        <v>14</v>
      </c>
      <c r="H26" s="7">
        <v>257000</v>
      </c>
      <c r="I26" s="7">
        <v>984000</v>
      </c>
      <c r="J26" s="7">
        <v>2028000</v>
      </c>
      <c r="K26" s="7">
        <f>M26*J26</f>
        <v>912600</v>
      </c>
      <c r="L26" s="7">
        <f>J26-K26</f>
        <v>1115400</v>
      </c>
      <c r="M26" s="8">
        <v>0.45</v>
      </c>
      <c r="N26" s="9">
        <f>L26/(H26+I26+K26)</f>
        <v>0.5179234769687965</v>
      </c>
    </row>
    <row r="27" spans="1:14" ht="12.75">
      <c r="A27" s="2" t="s">
        <v>12</v>
      </c>
      <c r="B27" s="3" t="s">
        <v>64</v>
      </c>
      <c r="C27" s="4">
        <v>602371</v>
      </c>
      <c r="D27" s="5" t="s">
        <v>65</v>
      </c>
      <c r="E27" s="3">
        <v>1</v>
      </c>
      <c r="F27" s="6">
        <v>1106</v>
      </c>
      <c r="G27" s="6">
        <v>45</v>
      </c>
      <c r="H27" s="7">
        <v>557000</v>
      </c>
      <c r="I27" s="7">
        <v>2099000</v>
      </c>
      <c r="J27" s="7">
        <v>9878000</v>
      </c>
      <c r="K27" s="7">
        <f>M27*J27</f>
        <v>4445100</v>
      </c>
      <c r="L27" s="7">
        <f>J27-K27</f>
        <v>5432900</v>
      </c>
      <c r="M27" s="8">
        <v>0.45</v>
      </c>
      <c r="N27" s="9">
        <f>L27/(H27+I27+K27)</f>
        <v>0.7650786497866527</v>
      </c>
    </row>
    <row r="28" spans="1:14" ht="12.75">
      <c r="A28" s="2" t="s">
        <v>12</v>
      </c>
      <c r="B28" s="3" t="s">
        <v>66</v>
      </c>
      <c r="C28" s="4">
        <v>601824</v>
      </c>
      <c r="D28" s="5" t="s">
        <v>67</v>
      </c>
      <c r="E28" s="3">
        <v>1</v>
      </c>
      <c r="F28" s="6">
        <v>533</v>
      </c>
      <c r="G28" s="6">
        <v>22</v>
      </c>
      <c r="H28" s="7">
        <v>677000</v>
      </c>
      <c r="I28" s="7">
        <v>1016000</v>
      </c>
      <c r="J28" s="7">
        <v>4481000</v>
      </c>
      <c r="K28" s="7">
        <f>M28*J28</f>
        <v>2016450</v>
      </c>
      <c r="L28" s="7">
        <f>J28-K28</f>
        <v>2464550</v>
      </c>
      <c r="M28" s="8">
        <v>0.45</v>
      </c>
      <c r="N28" s="9">
        <f>L28/(H28+I28+K28)</f>
        <v>0.6643976869886371</v>
      </c>
    </row>
    <row r="29" spans="1:14" ht="12.75">
      <c r="A29" s="2" t="s">
        <v>12</v>
      </c>
      <c r="B29" s="3" t="s">
        <v>68</v>
      </c>
      <c r="C29" s="4">
        <v>602442</v>
      </c>
      <c r="D29" s="5" t="s">
        <v>69</v>
      </c>
      <c r="E29" s="3">
        <v>1</v>
      </c>
      <c r="F29" s="6">
        <v>6749</v>
      </c>
      <c r="G29" s="6">
        <v>96</v>
      </c>
      <c r="H29" s="7">
        <v>2628000</v>
      </c>
      <c r="I29" s="7">
        <v>6112000</v>
      </c>
      <c r="J29" s="7">
        <v>32868000</v>
      </c>
      <c r="K29" s="7">
        <f>M29*J29</f>
        <v>14790600</v>
      </c>
      <c r="L29" s="7">
        <f>J29-K29</f>
        <v>18077400</v>
      </c>
      <c r="M29" s="8">
        <v>0.45</v>
      </c>
      <c r="N29" s="9">
        <f>L29/(H29+I29+K29)</f>
        <v>0.7682507033394813</v>
      </c>
    </row>
    <row r="30" spans="1:14" ht="12.75">
      <c r="A30" s="2" t="s">
        <v>12</v>
      </c>
      <c r="B30" s="3" t="s">
        <v>70</v>
      </c>
      <c r="C30" s="4">
        <v>602377</v>
      </c>
      <c r="D30" s="5" t="s">
        <v>71</v>
      </c>
      <c r="E30" s="3">
        <v>1</v>
      </c>
      <c r="F30" s="6">
        <v>328</v>
      </c>
      <c r="G30" s="6">
        <v>17</v>
      </c>
      <c r="H30" s="7">
        <v>479000</v>
      </c>
      <c r="I30" s="7">
        <v>930000</v>
      </c>
      <c r="J30" s="7">
        <v>4068000</v>
      </c>
      <c r="K30" s="7">
        <f>M30*J30</f>
        <v>1830600</v>
      </c>
      <c r="L30" s="7">
        <f>J30-K30</f>
        <v>2237400</v>
      </c>
      <c r="M30" s="8">
        <v>0.45</v>
      </c>
      <c r="N30" s="9">
        <f>L30/(H30+I30+K30)</f>
        <v>0.690640819854303</v>
      </c>
    </row>
    <row r="31" spans="1:14" ht="12.75">
      <c r="A31" s="2" t="s">
        <v>12</v>
      </c>
      <c r="B31" s="3" t="s">
        <v>72</v>
      </c>
      <c r="C31" s="4">
        <v>602003</v>
      </c>
      <c r="D31" s="5" t="s">
        <v>73</v>
      </c>
      <c r="E31" s="3">
        <v>1</v>
      </c>
      <c r="F31" s="6">
        <v>1869</v>
      </c>
      <c r="G31" s="6">
        <v>89</v>
      </c>
      <c r="H31" s="7">
        <v>893000</v>
      </c>
      <c r="I31" s="7">
        <v>7077000</v>
      </c>
      <c r="J31" s="7">
        <v>12910000</v>
      </c>
      <c r="K31" s="7">
        <f>M31*J31</f>
        <v>5809500</v>
      </c>
      <c r="L31" s="7">
        <f>J31-K31</f>
        <v>7100500</v>
      </c>
      <c r="M31" s="8">
        <v>0.45</v>
      </c>
      <c r="N31" s="9">
        <f>L31/(H31+I31+K31)</f>
        <v>0.5152944591603469</v>
      </c>
    </row>
    <row r="32" spans="1:14" ht="12.75">
      <c r="A32" s="2" t="s">
        <v>12</v>
      </c>
      <c r="B32" s="3" t="s">
        <v>74</v>
      </c>
      <c r="C32" s="4">
        <v>600036</v>
      </c>
      <c r="D32" s="5" t="s">
        <v>75</v>
      </c>
      <c r="E32" s="3">
        <v>19</v>
      </c>
      <c r="F32" s="6">
        <v>14552</v>
      </c>
      <c r="G32" s="6">
        <v>656</v>
      </c>
      <c r="H32" s="7">
        <v>28298000</v>
      </c>
      <c r="I32" s="7">
        <v>70508000</v>
      </c>
      <c r="J32" s="7">
        <v>136744000</v>
      </c>
      <c r="K32" s="7">
        <f>M32*J32</f>
        <v>61534800</v>
      </c>
      <c r="L32" s="7">
        <f>J32-K32</f>
        <v>75209200</v>
      </c>
      <c r="M32" s="8">
        <v>0.45</v>
      </c>
      <c r="N32" s="9">
        <f>L32/(H32+I32+K32)</f>
        <v>0.46905840559608036</v>
      </c>
    </row>
    <row r="33" spans="1:14" ht="12.75">
      <c r="A33" s="2" t="s">
        <v>12</v>
      </c>
      <c r="B33" s="3" t="s">
        <v>76</v>
      </c>
      <c r="C33" s="4">
        <v>602555</v>
      </c>
      <c r="D33" s="5" t="s">
        <v>77</v>
      </c>
      <c r="E33" s="3">
        <v>1</v>
      </c>
      <c r="F33" s="6">
        <v>207</v>
      </c>
      <c r="G33" s="6">
        <v>13</v>
      </c>
      <c r="H33" s="7">
        <v>0</v>
      </c>
      <c r="I33" s="7">
        <v>0</v>
      </c>
      <c r="J33" s="7">
        <v>0</v>
      </c>
      <c r="K33" s="7">
        <f>M33*J33</f>
        <v>0</v>
      </c>
      <c r="L33" s="7">
        <f>J33-K33</f>
        <v>0</v>
      </c>
      <c r="M33" s="8">
        <v>0.45</v>
      </c>
      <c r="N33" s="9" t="s">
        <v>25</v>
      </c>
    </row>
    <row r="34" spans="1:14" ht="12.75">
      <c r="A34" s="2" t="s">
        <v>12</v>
      </c>
      <c r="B34" s="3" t="s">
        <v>78</v>
      </c>
      <c r="C34" s="4">
        <v>601794</v>
      </c>
      <c r="D34" s="5" t="s">
        <v>79</v>
      </c>
      <c r="E34" s="3">
        <v>1</v>
      </c>
      <c r="F34" s="6">
        <v>796</v>
      </c>
      <c r="G34" s="6">
        <v>31</v>
      </c>
      <c r="H34" s="7">
        <v>0</v>
      </c>
      <c r="I34" s="7">
        <v>3718000</v>
      </c>
      <c r="J34" s="7">
        <v>11004000</v>
      </c>
      <c r="K34" s="7">
        <f>M34*J34</f>
        <v>4951800</v>
      </c>
      <c r="L34" s="7">
        <f>J34-K34</f>
        <v>6052200</v>
      </c>
      <c r="M34" s="8">
        <v>0.45</v>
      </c>
      <c r="N34" s="9">
        <f>L34/(H34+I34+K34)</f>
        <v>0.6980783870446838</v>
      </c>
    </row>
    <row r="35" spans="1:14" ht="12.75">
      <c r="A35" s="2" t="s">
        <v>12</v>
      </c>
      <c r="B35" s="3" t="s">
        <v>80</v>
      </c>
      <c r="C35" s="4">
        <v>602188</v>
      </c>
      <c r="D35" s="5" t="s">
        <v>81</v>
      </c>
      <c r="E35" s="3">
        <v>1</v>
      </c>
      <c r="F35" s="6">
        <v>46</v>
      </c>
      <c r="G35" s="6">
        <v>0</v>
      </c>
      <c r="H35" s="7">
        <v>44000</v>
      </c>
      <c r="I35" s="7">
        <v>37000</v>
      </c>
      <c r="J35" s="7">
        <v>142000</v>
      </c>
      <c r="K35" s="7">
        <f>M35*J35</f>
        <v>63900</v>
      </c>
      <c r="L35" s="7">
        <f>J35-K35</f>
        <v>78100</v>
      </c>
      <c r="M35" s="8">
        <v>0.45</v>
      </c>
      <c r="N35" s="9">
        <f>L35/(H35+I35+K35)</f>
        <v>0.538992408557626</v>
      </c>
    </row>
    <row r="36" spans="1:14" ht="12.75">
      <c r="A36" s="2" t="s">
        <v>12</v>
      </c>
      <c r="B36" s="3" t="s">
        <v>82</v>
      </c>
      <c r="C36" s="4">
        <v>633240</v>
      </c>
      <c r="D36" s="5" t="s">
        <v>83</v>
      </c>
      <c r="E36" s="3">
        <v>6</v>
      </c>
      <c r="F36" s="6">
        <v>1904</v>
      </c>
      <c r="G36" s="6">
        <v>80</v>
      </c>
      <c r="H36" s="7">
        <v>7808000</v>
      </c>
      <c r="I36" s="7">
        <v>15013000</v>
      </c>
      <c r="J36" s="7">
        <v>21582000</v>
      </c>
      <c r="K36" s="7">
        <f>M36*J36</f>
        <v>9711900</v>
      </c>
      <c r="L36" s="7">
        <f>J36-K36</f>
        <v>11870100</v>
      </c>
      <c r="M36" s="8">
        <v>0.45</v>
      </c>
      <c r="N36" s="9">
        <f>L36/(H36+I36+K36)</f>
        <v>0.3648644910229337</v>
      </c>
    </row>
    <row r="37" spans="1:14" ht="12.75">
      <c r="A37" s="2" t="s">
        <v>12</v>
      </c>
      <c r="B37" s="3" t="s">
        <v>84</v>
      </c>
      <c r="C37" s="4">
        <v>602303</v>
      </c>
      <c r="D37" s="5" t="s">
        <v>85</v>
      </c>
      <c r="E37" s="3">
        <v>1</v>
      </c>
      <c r="F37" s="6">
        <v>365</v>
      </c>
      <c r="G37" s="6">
        <v>11</v>
      </c>
      <c r="H37" s="7">
        <v>1038000</v>
      </c>
      <c r="I37" s="7">
        <v>1355000</v>
      </c>
      <c r="J37" s="7">
        <v>4561000</v>
      </c>
      <c r="K37" s="7">
        <f>M37*J37</f>
        <v>2052450</v>
      </c>
      <c r="L37" s="7">
        <f>J37-K37</f>
        <v>2508550</v>
      </c>
      <c r="M37" s="8">
        <v>0.45</v>
      </c>
      <c r="N37" s="9">
        <f>L37/(H37+I37+K37)</f>
        <v>0.5642960780123497</v>
      </c>
    </row>
    <row r="38" spans="1:14" ht="12.75">
      <c r="A38" s="2" t="s">
        <v>12</v>
      </c>
      <c r="B38" s="3" t="s">
        <v>86</v>
      </c>
      <c r="C38" s="4">
        <v>633840</v>
      </c>
      <c r="D38" s="5" t="s">
        <v>87</v>
      </c>
      <c r="E38" s="3">
        <v>73</v>
      </c>
      <c r="F38" s="6">
        <v>38821</v>
      </c>
      <c r="G38" s="6">
        <v>1712</v>
      </c>
      <c r="H38" s="7">
        <v>145392000</v>
      </c>
      <c r="I38" s="7">
        <v>191466000</v>
      </c>
      <c r="J38" s="7">
        <v>435794000</v>
      </c>
      <c r="K38" s="7">
        <f>M38*J38</f>
        <v>196107300</v>
      </c>
      <c r="L38" s="7">
        <f>J38-K38</f>
        <v>239686700</v>
      </c>
      <c r="M38" s="8">
        <v>0.45</v>
      </c>
      <c r="N38" s="9">
        <f>L38/(H38+I38+K38)</f>
        <v>0.4497228994082729</v>
      </c>
    </row>
    <row r="39" spans="1:14" ht="12.75">
      <c r="A39" s="2" t="s">
        <v>12</v>
      </c>
      <c r="B39" s="3" t="s">
        <v>88</v>
      </c>
      <c r="C39" s="4">
        <v>691027</v>
      </c>
      <c r="D39" s="5" t="s">
        <v>89</v>
      </c>
      <c r="E39" s="3">
        <v>6</v>
      </c>
      <c r="F39" s="6">
        <v>938</v>
      </c>
      <c r="G39" s="6">
        <v>70</v>
      </c>
      <c r="H39" s="7">
        <v>26237000</v>
      </c>
      <c r="I39" s="7">
        <v>69709000</v>
      </c>
      <c r="J39" s="7">
        <v>73799000</v>
      </c>
      <c r="K39" s="7">
        <f>M39*J39</f>
        <v>33209550</v>
      </c>
      <c r="L39" s="7">
        <f>J39-K39</f>
        <v>40589450</v>
      </c>
      <c r="M39" s="8">
        <v>0.45</v>
      </c>
      <c r="N39" s="9">
        <f>L39/(H39+I39+K39)</f>
        <v>0.314267950544905</v>
      </c>
    </row>
    <row r="40" spans="1:14" ht="12.75">
      <c r="A40" s="2" t="s">
        <v>12</v>
      </c>
      <c r="B40" s="3" t="s">
        <v>90</v>
      </c>
      <c r="C40" s="4">
        <v>634620</v>
      </c>
      <c r="D40" s="5" t="s">
        <v>91</v>
      </c>
      <c r="E40" s="3">
        <v>68</v>
      </c>
      <c r="F40" s="6">
        <v>38119</v>
      </c>
      <c r="G40" s="6">
        <v>1683</v>
      </c>
      <c r="H40" s="7">
        <v>77414000</v>
      </c>
      <c r="I40" s="7">
        <v>227202000</v>
      </c>
      <c r="J40" s="7">
        <v>388095000</v>
      </c>
      <c r="K40" s="7">
        <f>M40*J40</f>
        <v>174642750</v>
      </c>
      <c r="L40" s="7">
        <f>J40-K40</f>
        <v>213452250</v>
      </c>
      <c r="M40" s="8">
        <v>0.45</v>
      </c>
      <c r="N40" s="9">
        <f>L40/(H40+I40+K40)</f>
        <v>0.44537997480484187</v>
      </c>
    </row>
    <row r="41" spans="1:14" ht="12.75">
      <c r="A41" s="2" t="s">
        <v>12</v>
      </c>
      <c r="B41" s="3" t="s">
        <v>92</v>
      </c>
      <c r="C41" s="4">
        <v>602285</v>
      </c>
      <c r="D41" s="5" t="s">
        <v>93</v>
      </c>
      <c r="E41" s="3">
        <v>1</v>
      </c>
      <c r="F41" s="6">
        <v>176</v>
      </c>
      <c r="G41" s="6">
        <v>15</v>
      </c>
      <c r="H41" s="7">
        <v>561000</v>
      </c>
      <c r="I41" s="7">
        <v>294000</v>
      </c>
      <c r="J41" s="7">
        <v>1248000</v>
      </c>
      <c r="K41" s="7">
        <f>M41*J41</f>
        <v>561600</v>
      </c>
      <c r="L41" s="7">
        <f>J41-K41</f>
        <v>686400</v>
      </c>
      <c r="M41" s="8">
        <v>0.45</v>
      </c>
      <c r="N41" s="9">
        <f>L41/(H41+I41+K41)</f>
        <v>0.4845404489623041</v>
      </c>
    </row>
    <row r="42" spans="1:14" ht="12.75">
      <c r="A42" s="2" t="s">
        <v>12</v>
      </c>
      <c r="B42" s="3" t="s">
        <v>94</v>
      </c>
      <c r="C42" s="4">
        <v>601796</v>
      </c>
      <c r="D42" s="5" t="s">
        <v>95</v>
      </c>
      <c r="E42" s="3">
        <v>1</v>
      </c>
      <c r="F42" s="6">
        <v>360</v>
      </c>
      <c r="G42" s="6">
        <v>19</v>
      </c>
      <c r="H42" s="7">
        <v>173000</v>
      </c>
      <c r="I42" s="7">
        <v>877000</v>
      </c>
      <c r="J42" s="7">
        <v>2792000</v>
      </c>
      <c r="K42" s="7">
        <f>M42*J42</f>
        <v>1256400</v>
      </c>
      <c r="L42" s="7">
        <f>J42-K42</f>
        <v>1535600</v>
      </c>
      <c r="M42" s="8">
        <v>0.45</v>
      </c>
      <c r="N42" s="9">
        <f>L42/(H42+I42+K42)</f>
        <v>0.6657995143947277</v>
      </c>
    </row>
    <row r="43" spans="1:14" ht="12.75">
      <c r="A43" s="2" t="s">
        <v>12</v>
      </c>
      <c r="B43" s="3" t="s">
        <v>96</v>
      </c>
      <c r="C43" s="4">
        <v>602348</v>
      </c>
      <c r="D43" s="5" t="s">
        <v>97</v>
      </c>
      <c r="E43" s="3">
        <v>1</v>
      </c>
      <c r="F43" s="6">
        <v>709</v>
      </c>
      <c r="G43" s="6">
        <v>38</v>
      </c>
      <c r="H43" s="7">
        <v>417000</v>
      </c>
      <c r="I43" s="7">
        <v>2234000</v>
      </c>
      <c r="J43" s="7">
        <v>7353000</v>
      </c>
      <c r="K43" s="7">
        <f>M43*J43</f>
        <v>3308850</v>
      </c>
      <c r="L43" s="7">
        <f>J43-K43</f>
        <v>4044150</v>
      </c>
      <c r="M43" s="8">
        <v>0.45</v>
      </c>
      <c r="N43" s="9">
        <f>L43/(H43+I43+K43)</f>
        <v>0.678565735714825</v>
      </c>
    </row>
    <row r="44" spans="1:14" ht="12.75">
      <c r="A44" s="2" t="s">
        <v>12</v>
      </c>
      <c r="B44" s="3" t="s">
        <v>98</v>
      </c>
      <c r="C44" s="4">
        <v>601480</v>
      </c>
      <c r="D44" s="5" t="s">
        <v>99</v>
      </c>
      <c r="E44" s="3">
        <v>1</v>
      </c>
      <c r="F44" s="6">
        <v>355</v>
      </c>
      <c r="G44" s="6">
        <v>19</v>
      </c>
      <c r="H44" s="7">
        <v>438000</v>
      </c>
      <c r="I44" s="7">
        <v>754000</v>
      </c>
      <c r="J44" s="7">
        <v>2866000</v>
      </c>
      <c r="K44" s="7">
        <f>M44*J44</f>
        <v>1289700</v>
      </c>
      <c r="L44" s="7">
        <f>J44-K44</f>
        <v>1576300</v>
      </c>
      <c r="M44" s="8">
        <v>0.45</v>
      </c>
      <c r="N44" s="9">
        <f>L44/(H44+I44+K44)</f>
        <v>0.6351694403030181</v>
      </c>
    </row>
    <row r="45" spans="1:14" ht="12.75">
      <c r="A45" s="2" t="s">
        <v>12</v>
      </c>
      <c r="B45" s="3" t="s">
        <v>100</v>
      </c>
      <c r="C45" s="4">
        <v>602094</v>
      </c>
      <c r="D45" s="5" t="s">
        <v>101</v>
      </c>
      <c r="E45" s="3">
        <v>1</v>
      </c>
      <c r="F45" s="6">
        <v>557</v>
      </c>
      <c r="G45" s="6">
        <v>24</v>
      </c>
      <c r="H45" s="7">
        <v>531000</v>
      </c>
      <c r="I45" s="7">
        <v>1701000</v>
      </c>
      <c r="J45" s="7">
        <v>4374000</v>
      </c>
      <c r="K45" s="7">
        <f>M45*J45</f>
        <v>1968300</v>
      </c>
      <c r="L45" s="7">
        <f>J45-K45</f>
        <v>2405700</v>
      </c>
      <c r="M45" s="8">
        <v>0.45</v>
      </c>
      <c r="N45" s="9">
        <f>L45/(H45+I45+K45)</f>
        <v>0.5727448039425755</v>
      </c>
    </row>
    <row r="46" spans="1:14" ht="12.75">
      <c r="A46" s="2" t="s">
        <v>12</v>
      </c>
      <c r="B46" s="3" t="s">
        <v>102</v>
      </c>
      <c r="C46" s="4">
        <v>601786</v>
      </c>
      <c r="D46" s="5" t="s">
        <v>103</v>
      </c>
      <c r="E46" s="3">
        <v>1</v>
      </c>
      <c r="F46" s="6">
        <v>616</v>
      </c>
      <c r="G46" s="6">
        <v>33</v>
      </c>
      <c r="H46" s="7">
        <v>987000</v>
      </c>
      <c r="I46" s="7">
        <v>1802000</v>
      </c>
      <c r="J46" s="7">
        <v>4984000</v>
      </c>
      <c r="K46" s="7">
        <f>M46*J46</f>
        <v>2242800</v>
      </c>
      <c r="L46" s="7">
        <f>J46-K46</f>
        <v>2741200</v>
      </c>
      <c r="M46" s="8">
        <v>0.45</v>
      </c>
      <c r="N46" s="9">
        <f>L46/(H46+I46+K46)</f>
        <v>0.5447752295401248</v>
      </c>
    </row>
    <row r="47" spans="1:14" ht="12.75">
      <c r="A47" s="2" t="s">
        <v>12</v>
      </c>
      <c r="B47" s="3" t="s">
        <v>104</v>
      </c>
      <c r="C47" s="4">
        <v>601332</v>
      </c>
      <c r="D47" s="5" t="s">
        <v>105</v>
      </c>
      <c r="E47" s="3">
        <v>43</v>
      </c>
      <c r="F47" s="6">
        <v>24106</v>
      </c>
      <c r="G47" s="6">
        <v>1081</v>
      </c>
      <c r="H47" s="7">
        <v>104205000</v>
      </c>
      <c r="I47" s="7">
        <v>100907000</v>
      </c>
      <c r="J47" s="7">
        <v>331722000</v>
      </c>
      <c r="K47" s="7">
        <f>M47*J47</f>
        <v>149274900</v>
      </c>
      <c r="L47" s="7">
        <f>J47-K47</f>
        <v>182447100</v>
      </c>
      <c r="M47" s="8">
        <v>0.45</v>
      </c>
      <c r="N47" s="9">
        <f>L47/(H47+I47+K47)</f>
        <v>0.5148246168241546</v>
      </c>
    </row>
    <row r="48" spans="1:14" ht="12.75">
      <c r="A48" s="2" t="s">
        <v>12</v>
      </c>
      <c r="B48" s="3" t="s">
        <v>106</v>
      </c>
      <c r="C48" s="4">
        <v>602353</v>
      </c>
      <c r="D48" s="5" t="s">
        <v>107</v>
      </c>
      <c r="E48" s="3">
        <v>1</v>
      </c>
      <c r="F48" s="6">
        <v>6591</v>
      </c>
      <c r="G48" s="6">
        <v>255</v>
      </c>
      <c r="H48" s="7">
        <v>0</v>
      </c>
      <c r="I48" s="7">
        <v>15991000</v>
      </c>
      <c r="J48" s="7">
        <v>54439000</v>
      </c>
      <c r="K48" s="7">
        <f>M48*J48</f>
        <v>24497550</v>
      </c>
      <c r="L48" s="7">
        <f>J48-K48</f>
        <v>29941450</v>
      </c>
      <c r="M48" s="8">
        <v>0.45</v>
      </c>
      <c r="N48" s="9">
        <f>L48/(H48+I48+K48)</f>
        <v>0.7395041314149309</v>
      </c>
    </row>
    <row r="49" spans="1:14" ht="12.75">
      <c r="A49" s="2" t="s">
        <v>12</v>
      </c>
      <c r="B49" s="10" t="s">
        <v>108</v>
      </c>
      <c r="C49" s="11">
        <v>601767</v>
      </c>
      <c r="D49" s="12" t="s">
        <v>109</v>
      </c>
      <c r="E49" s="10">
        <v>1</v>
      </c>
      <c r="F49" s="13">
        <v>426</v>
      </c>
      <c r="G49" s="13">
        <v>20</v>
      </c>
      <c r="H49" s="7">
        <v>515000</v>
      </c>
      <c r="I49" s="7">
        <v>1075000</v>
      </c>
      <c r="J49" s="7">
        <v>3921000</v>
      </c>
      <c r="K49" s="7">
        <f>M49*J49</f>
        <v>1764450</v>
      </c>
      <c r="L49" s="7">
        <f>J49-K49</f>
        <v>2156550</v>
      </c>
      <c r="M49" s="8">
        <v>0.45</v>
      </c>
      <c r="N49" s="9">
        <f>L49/(H49+I49+K49)</f>
        <v>0.6428922774225283</v>
      </c>
    </row>
    <row r="51" spans="1:14" ht="12.75">
      <c r="A51" s="2" t="s">
        <v>110</v>
      </c>
      <c r="B51" s="2">
        <v>48</v>
      </c>
      <c r="C51" s="2"/>
      <c r="D51" s="2"/>
      <c r="E51" s="2">
        <f>SUM(E2:E49)</f>
        <v>374</v>
      </c>
      <c r="F51" s="7">
        <f>SUM(F2:F49)</f>
        <v>245471</v>
      </c>
      <c r="G51" s="7">
        <f>SUM(G2:G49)</f>
        <v>10680</v>
      </c>
      <c r="H51" s="7">
        <f>SUM(H2:H49)</f>
        <v>555133000</v>
      </c>
      <c r="I51" s="7">
        <f>SUM(I2:I49)</f>
        <v>1146825000</v>
      </c>
      <c r="J51" s="7">
        <f>SUM(J2:J49)</f>
        <v>2551071000</v>
      </c>
      <c r="K51" s="7">
        <f>SUM(K2:K49)</f>
        <v>1147981950</v>
      </c>
      <c r="L51" s="7">
        <f>SUM(L2:L49)</f>
        <v>1403089050</v>
      </c>
      <c r="N51" s="9">
        <f>L51/(H51+I51+K51)</f>
        <v>0.4923223206860902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2024-03-11T00:06:32Z</dcterms:modified>
  <cp:category/>
  <cp:version/>
  <cp:contentType/>
  <cp:contentStatus/>
  <cp:revision>11</cp:revision>
</cp:coreProperties>
</file>