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<sst xmlns="http://schemas.openxmlformats.org/spreadsheetml/2006/main" count="166" uniqueCount="115">
  <si>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</si>
  <si>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</si>
  <si>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</si>
  <si>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</si>
  <si>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</si>
  <si>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</si>
  <si>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</si>
  <si>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</si>
  <si>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</si>
  <si>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</si>
  <si>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</si>
  <si>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</si>
  <si>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Riverside</t>
  </si>
  <si>
    <t>Alvord Unified</t>
  </si>
  <si>
    <t>CA-3366977</t>
  </si>
  <si>
    <t xml:space="preserve">Audeo Valley Charter </t>
  </si>
  <si>
    <t>CA-0140780</t>
  </si>
  <si>
    <t xml:space="preserve"> </t>
  </si>
  <si>
    <t>Banning Unified</t>
  </si>
  <si>
    <t>CA-3366985</t>
  </si>
  <si>
    <t>Beaumont Unified</t>
  </si>
  <si>
    <t>CA-3366993</t>
  </si>
  <si>
    <t>CA Sch for the Deaf-Riverside (State Special School)</t>
  </si>
  <si>
    <t>CA-3331625</t>
  </si>
  <si>
    <t>Coachella Valley Unified</t>
  </si>
  <si>
    <t>CA-3373676</t>
  </si>
  <si>
    <t>Corona-Norco Unified</t>
  </si>
  <si>
    <t>CA-3367033</t>
  </si>
  <si>
    <t>Desert Center Unified</t>
  </si>
  <si>
    <t>CA-3367041</t>
  </si>
  <si>
    <t>Desert Sands Unified</t>
  </si>
  <si>
    <t>CA-3367058</t>
  </si>
  <si>
    <t xml:space="preserve">Elite Academic Academy - Lucerne </t>
  </si>
  <si>
    <t>CA-0136960</t>
  </si>
  <si>
    <t xml:space="preserve">Elite Academic Academy - Mountain Empire </t>
  </si>
  <si>
    <t>CA-0136978</t>
  </si>
  <si>
    <t xml:space="preserve">Excelsior Charter School Corona-Norco </t>
  </si>
  <si>
    <t>CA-0137869</t>
  </si>
  <si>
    <t xml:space="preserve">Garvey/Allen Visual &amp; Performing Arts Academy for STEM </t>
  </si>
  <si>
    <t>CA-0139428</t>
  </si>
  <si>
    <t xml:space="preserve">Gateway College and Career Academy </t>
  </si>
  <si>
    <t>CA-0128777</t>
  </si>
  <si>
    <t>Hemet Unified</t>
  </si>
  <si>
    <t>CA-3367082</t>
  </si>
  <si>
    <t xml:space="preserve">Highland Academy </t>
  </si>
  <si>
    <t>CA-0127142</t>
  </si>
  <si>
    <t xml:space="preserve">Imagine Schools Riverside County </t>
  </si>
  <si>
    <t>CA-0125385</t>
  </si>
  <si>
    <t xml:space="preserve">JCS - Pine Hills </t>
  </si>
  <si>
    <t>CA-0138602</t>
  </si>
  <si>
    <t xml:space="preserve">Journey </t>
  </si>
  <si>
    <t>CA-0138024</t>
  </si>
  <si>
    <t xml:space="preserve">Julia Lee Performing Arts Academy </t>
  </si>
  <si>
    <t>CA-0137851</t>
  </si>
  <si>
    <t>Jurupa Unified</t>
  </si>
  <si>
    <t>CA-3367090</t>
  </si>
  <si>
    <t>Lake Elsinore Unified</t>
  </si>
  <si>
    <t>CA-3375176</t>
  </si>
  <si>
    <t xml:space="preserve">Leadership Military Academy </t>
  </si>
  <si>
    <t>CA-0125237</t>
  </si>
  <si>
    <t>Menifee Union</t>
  </si>
  <si>
    <t>CA-3367116</t>
  </si>
  <si>
    <t xml:space="preserve">Method Schools LA </t>
  </si>
  <si>
    <t>CA-0137703</t>
  </si>
  <si>
    <t xml:space="preserve">Mission Vista Academy </t>
  </si>
  <si>
    <t>CA-0139360</t>
  </si>
  <si>
    <t>Moreno Valley Unified</t>
  </si>
  <si>
    <t>CA-3367124</t>
  </si>
  <si>
    <t>Murrieta Valley Unified</t>
  </si>
  <si>
    <t>CA-3375200</t>
  </si>
  <si>
    <t xml:space="preserve">NOVA Academy - Coachella </t>
  </si>
  <si>
    <t>CA-0121673</t>
  </si>
  <si>
    <t>Nuview Union</t>
  </si>
  <si>
    <t>CA-3367157</t>
  </si>
  <si>
    <t>Palm Springs Unified</t>
  </si>
  <si>
    <t>CA-3367173</t>
  </si>
  <si>
    <t>Palo Verde Unified</t>
  </si>
  <si>
    <t>CA-3367181</t>
  </si>
  <si>
    <t>Perris Elementary</t>
  </si>
  <si>
    <t>CA-3367199</t>
  </si>
  <si>
    <t>Perris Union High</t>
  </si>
  <si>
    <t>CA-3367207</t>
  </si>
  <si>
    <t xml:space="preserve">Pivot Charter School Riverside </t>
  </si>
  <si>
    <t>CA-0137836</t>
  </si>
  <si>
    <t xml:space="preserve">REACH Leadership STEAM Academy </t>
  </si>
  <si>
    <t>CA-0126128</t>
  </si>
  <si>
    <t xml:space="preserve">River Springs Charter </t>
  </si>
  <si>
    <t>CA-0110833</t>
  </si>
  <si>
    <t>Riverside County Office of Education</t>
  </si>
  <si>
    <t>CA-3310330</t>
  </si>
  <si>
    <t>Riverside County Office Of Education ROP</t>
  </si>
  <si>
    <t>CA-3374492</t>
  </si>
  <si>
    <t>Riverside Unified</t>
  </si>
  <si>
    <t>CA-3367215</t>
  </si>
  <si>
    <t>Romoland Elementary</t>
  </si>
  <si>
    <t>CA-3367231</t>
  </si>
  <si>
    <t>San Jacinto Unified</t>
  </si>
  <si>
    <t>CA-3367249</t>
  </si>
  <si>
    <t xml:space="preserve">San Jacinto Valley Academy </t>
  </si>
  <si>
    <t>CA-6114748</t>
  </si>
  <si>
    <t xml:space="preserve">Santa Rosa Academy </t>
  </si>
  <si>
    <t>CA-0109843</t>
  </si>
  <si>
    <t xml:space="preserve">Sycamore Academy of Science and Cultural Arts </t>
  </si>
  <si>
    <t>CA-0120204</t>
  </si>
  <si>
    <t xml:space="preserve">Temecula International Academy </t>
  </si>
  <si>
    <t>CA-0136168</t>
  </si>
  <si>
    <t xml:space="preserve">Temecula Preparatory </t>
  </si>
  <si>
    <t>CA-3330917</t>
  </si>
  <si>
    <t xml:space="preserve">Temecula Valley Charter </t>
  </si>
  <si>
    <t>CA-6112551</t>
  </si>
  <si>
    <t>Temecula Valley Unified</t>
  </si>
  <si>
    <t>CA-3375192</t>
  </si>
  <si>
    <t>Val Verde Unified</t>
  </si>
  <si>
    <t>CA-3375242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</si>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</sst>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G31">
      <selection activeCell="N53" sqref="B53:N53"/>
    </sheetView>
  </sheetViews>
  <sheetFormatPr defaultColWidth="12.57421875" defaultRowHeight="12.75"/>
  <cols>
    <col min="1" max="1" width="15.57421875" style="0" customWidth="1"/>
    <col min="2" max="2" width="78.140625" style="0" customWidth="1"/>
    <col min="3" max="3" width="14.281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602430</v>
      </c>
      <c r="D2" s="5" t="s">
        <v>14</v>
      </c>
      <c r="E2" s="3">
        <v>26</v>
      </c>
      <c r="F2" s="6">
        <v>17106</v>
      </c>
      <c r="G2" s="6">
        <v>781</v>
      </c>
      <c r="H2" s="7">
        <v>38187000</v>
      </c>
      <c r="I2" s="7">
        <v>61520000</v>
      </c>
      <c r="J2" s="7">
        <v>203905000</v>
      </c>
      <c r="K2" s="7">
        <f>M2*J2</f>
        <v>91757250</v>
      </c>
      <c r="L2" s="7">
        <f>J2-K2</f>
        <v>112147750</v>
      </c>
      <c r="M2" s="8">
        <v>0.45</v>
      </c>
      <c r="N2" s="9">
        <f>L2/(H2+I2+K2)</f>
        <v>0.5857372851589787</v>
      </c>
    </row>
    <row r="3" spans="1:14" ht="12.75">
      <c r="A3" s="2" t="s">
        <v>12</v>
      </c>
      <c r="B3" s="3" t="s">
        <v>15</v>
      </c>
      <c r="C3" s="4">
        <v>602560</v>
      </c>
      <c r="D3" s="5" t="s">
        <v>16</v>
      </c>
      <c r="E3" s="3">
        <v>1</v>
      </c>
      <c r="F3" s="6">
        <v>239</v>
      </c>
      <c r="G3" s="6">
        <v>6</v>
      </c>
      <c r="H3" s="7">
        <v>0</v>
      </c>
      <c r="I3" s="7">
        <v>0</v>
      </c>
      <c r="J3" s="7">
        <v>0</v>
      </c>
      <c r="K3" s="7">
        <f>M3*J3</f>
        <v>0</v>
      </c>
      <c r="L3" s="7">
        <f>J3-K3</f>
        <v>0</v>
      </c>
      <c r="M3" s="8">
        <v>0.45</v>
      </c>
      <c r="N3" s="9" t="s">
        <v>17</v>
      </c>
    </row>
    <row r="4" spans="1:14" ht="12.75">
      <c r="A4" s="2" t="s">
        <v>12</v>
      </c>
      <c r="B4" s="3" t="s">
        <v>18</v>
      </c>
      <c r="C4" s="4">
        <v>603840</v>
      </c>
      <c r="D4" s="5" t="s">
        <v>19</v>
      </c>
      <c r="E4" s="3">
        <v>11</v>
      </c>
      <c r="F4" s="6">
        <v>4376</v>
      </c>
      <c r="G4" s="6">
        <v>199</v>
      </c>
      <c r="H4" s="7">
        <v>15291000</v>
      </c>
      <c r="I4" s="7">
        <v>20682000</v>
      </c>
      <c r="J4" s="7">
        <v>51683000</v>
      </c>
      <c r="K4" s="7">
        <f>M4*J4</f>
        <v>23257350</v>
      </c>
      <c r="L4" s="7">
        <f>J4-K4</f>
        <v>28425650</v>
      </c>
      <c r="M4" s="8">
        <v>0.45</v>
      </c>
      <c r="N4" s="9">
        <f>L4/(H4+I4+K4)</f>
        <v>0.4799169682434765</v>
      </c>
    </row>
    <row r="5" spans="1:14" ht="12.75">
      <c r="A5" s="2" t="s">
        <v>12</v>
      </c>
      <c r="B5" s="3" t="s">
        <v>20</v>
      </c>
      <c r="C5" s="4">
        <v>604290</v>
      </c>
      <c r="D5" s="5" t="s">
        <v>21</v>
      </c>
      <c r="E5" s="3">
        <v>15</v>
      </c>
      <c r="F5" s="6">
        <v>11820</v>
      </c>
      <c r="G5" s="6">
        <v>485</v>
      </c>
      <c r="H5" s="7">
        <v>23268000</v>
      </c>
      <c r="I5" s="7">
        <v>46573000</v>
      </c>
      <c r="J5" s="7">
        <v>98102000</v>
      </c>
      <c r="K5" s="7">
        <f>M5*J5</f>
        <v>44145900</v>
      </c>
      <c r="L5" s="7">
        <f>J5-K5</f>
        <v>53956100</v>
      </c>
      <c r="M5" s="8">
        <v>0.45</v>
      </c>
      <c r="N5" s="9">
        <f>L5/(H5+I5+K5)</f>
        <v>0.4733535169392272</v>
      </c>
    </row>
    <row r="6" spans="1:14" ht="12.75">
      <c r="A6" s="2" t="s">
        <v>12</v>
      </c>
      <c r="B6" s="3" t="s">
        <v>22</v>
      </c>
      <c r="C6" s="4">
        <v>600007</v>
      </c>
      <c r="D6" s="5" t="s">
        <v>23</v>
      </c>
      <c r="E6" s="3">
        <v>1</v>
      </c>
      <c r="F6" s="6">
        <v>293</v>
      </c>
      <c r="G6" s="6">
        <v>62</v>
      </c>
      <c r="H6" s="7">
        <v>0</v>
      </c>
      <c r="I6" s="7">
        <v>0</v>
      </c>
      <c r="J6" s="7">
        <v>0</v>
      </c>
      <c r="K6" s="7">
        <f>M6*J6</f>
        <v>0</v>
      </c>
      <c r="L6" s="7">
        <f>J6-K6</f>
        <v>0</v>
      </c>
      <c r="M6" s="8">
        <v>0.45</v>
      </c>
      <c r="N6" s="9" t="s">
        <v>17</v>
      </c>
    </row>
    <row r="7" spans="1:14" ht="12.75">
      <c r="A7" s="2" t="s">
        <v>12</v>
      </c>
      <c r="B7" s="3" t="s">
        <v>24</v>
      </c>
      <c r="C7" s="4">
        <v>609070</v>
      </c>
      <c r="D7" s="5" t="s">
        <v>25</v>
      </c>
      <c r="E7" s="3">
        <v>22</v>
      </c>
      <c r="F7" s="6">
        <v>16455</v>
      </c>
      <c r="G7" s="6">
        <v>800</v>
      </c>
      <c r="H7" s="7">
        <v>59519000</v>
      </c>
      <c r="I7" s="7">
        <v>76758000</v>
      </c>
      <c r="J7" s="7">
        <v>200534000</v>
      </c>
      <c r="K7" s="7">
        <f>M7*J7</f>
        <v>90240300</v>
      </c>
      <c r="L7" s="7">
        <f>J7-K7</f>
        <v>110293700</v>
      </c>
      <c r="M7" s="8">
        <v>0.45</v>
      </c>
      <c r="N7" s="9">
        <f>L7/(H7+I7+K7)</f>
        <v>0.48691071277999515</v>
      </c>
    </row>
    <row r="8" spans="1:14" ht="12.75">
      <c r="A8" s="2" t="s">
        <v>12</v>
      </c>
      <c r="B8" s="3" t="s">
        <v>26</v>
      </c>
      <c r="C8" s="4">
        <v>609850</v>
      </c>
      <c r="D8" s="5" t="s">
        <v>27</v>
      </c>
      <c r="E8" s="3">
        <v>53</v>
      </c>
      <c r="F8" s="6">
        <v>50790</v>
      </c>
      <c r="G8" s="6">
        <v>2033</v>
      </c>
      <c r="H8" s="7">
        <v>85374000</v>
      </c>
      <c r="I8" s="7">
        <v>204821000</v>
      </c>
      <c r="J8" s="7">
        <v>469786000</v>
      </c>
      <c r="K8" s="7">
        <f>M8*J8</f>
        <v>211403700</v>
      </c>
      <c r="L8" s="7">
        <f>J8-K8</f>
        <v>258382300</v>
      </c>
      <c r="M8" s="8">
        <v>0.45</v>
      </c>
      <c r="N8" s="9">
        <f>L8/(H8+I8+K8)</f>
        <v>0.5151175631037321</v>
      </c>
    </row>
    <row r="9" spans="1:14" ht="12.75">
      <c r="A9" s="2" t="s">
        <v>12</v>
      </c>
      <c r="B9" s="3" t="s">
        <v>28</v>
      </c>
      <c r="C9" s="4">
        <v>611100</v>
      </c>
      <c r="D9" s="5" t="s">
        <v>29</v>
      </c>
      <c r="E9" s="3">
        <v>1</v>
      </c>
      <c r="F9" s="6">
        <v>26</v>
      </c>
      <c r="G9" s="6">
        <v>3</v>
      </c>
      <c r="H9" s="7">
        <v>82000</v>
      </c>
      <c r="I9" s="7">
        <v>1382000</v>
      </c>
      <c r="J9" s="7">
        <v>225000</v>
      </c>
      <c r="K9" s="7">
        <f>M9*J9</f>
        <v>101250</v>
      </c>
      <c r="L9" s="7">
        <f>J9-K9</f>
        <v>123750</v>
      </c>
      <c r="M9" s="8">
        <v>0.45</v>
      </c>
      <c r="N9" s="9">
        <f>L9/(H9+I9+K9)</f>
        <v>0.07906085289889794</v>
      </c>
    </row>
    <row r="10" spans="1:14" ht="12.75">
      <c r="A10" s="2" t="s">
        <v>12</v>
      </c>
      <c r="B10" s="3" t="s">
        <v>30</v>
      </c>
      <c r="C10" s="4">
        <v>611110</v>
      </c>
      <c r="D10" s="5" t="s">
        <v>31</v>
      </c>
      <c r="E10" s="3">
        <v>35</v>
      </c>
      <c r="F10" s="6">
        <v>26379</v>
      </c>
      <c r="G10" s="6">
        <v>1104</v>
      </c>
      <c r="H10" s="7">
        <v>56500000</v>
      </c>
      <c r="I10" s="7">
        <v>176222000</v>
      </c>
      <c r="J10" s="7">
        <v>245456000</v>
      </c>
      <c r="K10" s="7">
        <f>M10*J10</f>
        <v>110455200</v>
      </c>
      <c r="L10" s="7">
        <f>J10-K10</f>
        <v>135000800</v>
      </c>
      <c r="M10" s="8">
        <v>0.45</v>
      </c>
      <c r="N10" s="9">
        <f>L10/(H10+I10+K10)</f>
        <v>0.3933851083347029</v>
      </c>
    </row>
    <row r="11" spans="1:14" ht="12.75">
      <c r="A11" s="2" t="s">
        <v>12</v>
      </c>
      <c r="B11" s="3" t="s">
        <v>32</v>
      </c>
      <c r="C11" s="4">
        <v>602207</v>
      </c>
      <c r="D11" s="5" t="s">
        <v>33</v>
      </c>
      <c r="E11" s="3">
        <v>1</v>
      </c>
      <c r="F11" s="6">
        <v>693</v>
      </c>
      <c r="G11" s="6">
        <v>58</v>
      </c>
      <c r="H11" s="7">
        <v>1071000</v>
      </c>
      <c r="I11" s="7">
        <v>538000</v>
      </c>
      <c r="J11" s="7">
        <v>5490000</v>
      </c>
      <c r="K11" s="7">
        <f>M11*J11</f>
        <v>2470500</v>
      </c>
      <c r="L11" s="7">
        <f>J11-K11</f>
        <v>3019500</v>
      </c>
      <c r="M11" s="8">
        <v>0.45</v>
      </c>
      <c r="N11" s="9">
        <f>L11/(H11+I11+K11)</f>
        <v>0.7401642358132124</v>
      </c>
    </row>
    <row r="12" spans="1:14" ht="12.75">
      <c r="A12" s="2" t="s">
        <v>12</v>
      </c>
      <c r="B12" s="3" t="s">
        <v>34</v>
      </c>
      <c r="C12" s="4">
        <v>602288</v>
      </c>
      <c r="D12" s="5" t="s">
        <v>35</v>
      </c>
      <c r="E12" s="3">
        <v>1</v>
      </c>
      <c r="F12" s="6">
        <v>817</v>
      </c>
      <c r="G12" s="6">
        <v>61</v>
      </c>
      <c r="H12" s="7">
        <v>569000</v>
      </c>
      <c r="I12" s="7">
        <v>1777000</v>
      </c>
      <c r="J12" s="7">
        <v>5308000</v>
      </c>
      <c r="K12" s="7">
        <f>M12*J12</f>
        <v>2388600</v>
      </c>
      <c r="L12" s="7">
        <f>J12-K12</f>
        <v>2919400</v>
      </c>
      <c r="M12" s="8">
        <v>0.45</v>
      </c>
      <c r="N12" s="9">
        <f>L12/(H12+I12+K12)</f>
        <v>0.61660963967389</v>
      </c>
    </row>
    <row r="13" spans="1:14" ht="12.75">
      <c r="A13" s="2" t="s">
        <v>12</v>
      </c>
      <c r="B13" s="3" t="s">
        <v>36</v>
      </c>
      <c r="C13" s="4">
        <v>601966</v>
      </c>
      <c r="D13" s="5" t="s">
        <v>37</v>
      </c>
      <c r="E13" s="3">
        <v>1</v>
      </c>
      <c r="F13" s="6">
        <v>129</v>
      </c>
      <c r="G13" s="6">
        <v>10</v>
      </c>
      <c r="H13" s="7">
        <v>298000</v>
      </c>
      <c r="I13" s="7">
        <v>249000</v>
      </c>
      <c r="J13" s="7">
        <v>823000</v>
      </c>
      <c r="K13" s="7">
        <f>M13*J13</f>
        <v>370350</v>
      </c>
      <c r="L13" s="7">
        <f>J13-K13</f>
        <v>452650</v>
      </c>
      <c r="M13" s="8">
        <v>0.45</v>
      </c>
      <c r="N13" s="9">
        <f>L13/(H13+I13+K13)</f>
        <v>0.49343216874693413</v>
      </c>
    </row>
    <row r="14" spans="1:14" ht="12.75">
      <c r="A14" s="2" t="s">
        <v>12</v>
      </c>
      <c r="B14" s="3" t="s">
        <v>38</v>
      </c>
      <c r="C14" s="4">
        <v>602511</v>
      </c>
      <c r="D14" s="5" t="s">
        <v>39</v>
      </c>
      <c r="E14" s="3">
        <v>1</v>
      </c>
      <c r="F14" s="6">
        <v>157</v>
      </c>
      <c r="G14" s="6">
        <v>7</v>
      </c>
      <c r="H14" s="7">
        <v>269000</v>
      </c>
      <c r="I14" s="7">
        <v>175000</v>
      </c>
      <c r="J14" s="7">
        <v>1259000</v>
      </c>
      <c r="K14" s="7">
        <f>M14*J14</f>
        <v>566550</v>
      </c>
      <c r="L14" s="7">
        <f>J14-K14</f>
        <v>692450</v>
      </c>
      <c r="M14" s="8">
        <v>0.45</v>
      </c>
      <c r="N14" s="9">
        <f>L14/(H14+I14+K14)</f>
        <v>0.6852209193013705</v>
      </c>
    </row>
    <row r="15" spans="1:14" ht="12.75">
      <c r="A15" s="2" t="s">
        <v>12</v>
      </c>
      <c r="B15" s="3" t="s">
        <v>40</v>
      </c>
      <c r="C15" s="4">
        <v>602008</v>
      </c>
      <c r="D15" s="5" t="s">
        <v>41</v>
      </c>
      <c r="E15" s="3">
        <v>1</v>
      </c>
      <c r="F15" s="6">
        <v>128</v>
      </c>
      <c r="G15" s="6">
        <v>4</v>
      </c>
      <c r="H15" s="7">
        <v>218000</v>
      </c>
      <c r="I15" s="7">
        <v>89000</v>
      </c>
      <c r="J15" s="7">
        <v>1508000</v>
      </c>
      <c r="K15" s="7">
        <f>M15*J15</f>
        <v>678600</v>
      </c>
      <c r="L15" s="7">
        <f>J15-K15</f>
        <v>829400</v>
      </c>
      <c r="M15" s="8">
        <v>0.45</v>
      </c>
      <c r="N15" s="9">
        <f>L15/(H15+I15+K15)</f>
        <v>0.8415178571428571</v>
      </c>
    </row>
    <row r="16" spans="1:14" ht="12.75">
      <c r="A16" s="2" t="s">
        <v>12</v>
      </c>
      <c r="B16" s="3" t="s">
        <v>42</v>
      </c>
      <c r="C16" s="4">
        <v>616920</v>
      </c>
      <c r="D16" s="5" t="s">
        <v>43</v>
      </c>
      <c r="E16" s="3">
        <v>28</v>
      </c>
      <c r="F16" s="6">
        <v>22372</v>
      </c>
      <c r="G16" s="6">
        <v>968</v>
      </c>
      <c r="H16" s="7">
        <v>55480000</v>
      </c>
      <c r="I16" s="7">
        <v>103756000</v>
      </c>
      <c r="J16" s="7">
        <v>246136000</v>
      </c>
      <c r="K16" s="7">
        <f>M16*J16</f>
        <v>110761200</v>
      </c>
      <c r="L16" s="7">
        <f>J16-K16</f>
        <v>135374800</v>
      </c>
      <c r="M16" s="8">
        <v>0.45</v>
      </c>
      <c r="N16" s="9">
        <f>L16/(H16+I16+K16)</f>
        <v>0.5013933477828659</v>
      </c>
    </row>
    <row r="17" spans="1:14" ht="12.75">
      <c r="A17" s="2" t="s">
        <v>12</v>
      </c>
      <c r="B17" s="3" t="s">
        <v>44</v>
      </c>
      <c r="C17" s="4">
        <v>602073</v>
      </c>
      <c r="D17" s="5" t="s">
        <v>45</v>
      </c>
      <c r="E17" s="3">
        <v>1</v>
      </c>
      <c r="F17" s="6">
        <v>330</v>
      </c>
      <c r="G17" s="6">
        <v>18</v>
      </c>
      <c r="H17" s="7">
        <v>188000</v>
      </c>
      <c r="I17" s="7">
        <v>737000</v>
      </c>
      <c r="J17" s="7">
        <v>2460000</v>
      </c>
      <c r="K17" s="7">
        <f>M17*J17</f>
        <v>1107000</v>
      </c>
      <c r="L17" s="7">
        <f>J17-K17</f>
        <v>1353000</v>
      </c>
      <c r="M17" s="8">
        <v>0.45</v>
      </c>
      <c r="N17" s="9">
        <f>L17/(H17+I17+K17)</f>
        <v>0.6658464566929134</v>
      </c>
    </row>
    <row r="18" spans="1:14" ht="12.75">
      <c r="A18" s="2" t="s">
        <v>12</v>
      </c>
      <c r="B18" s="3" t="s">
        <v>46</v>
      </c>
      <c r="C18" s="4">
        <v>602372</v>
      </c>
      <c r="D18" s="5" t="s">
        <v>47</v>
      </c>
      <c r="E18" s="3">
        <v>1</v>
      </c>
      <c r="F18" s="6">
        <v>1312</v>
      </c>
      <c r="G18" s="6">
        <v>55</v>
      </c>
      <c r="H18" s="7">
        <v>1757000</v>
      </c>
      <c r="I18" s="7">
        <v>55000</v>
      </c>
      <c r="J18" s="7">
        <v>11628000</v>
      </c>
      <c r="K18" s="7">
        <f>M18*J18</f>
        <v>5232600</v>
      </c>
      <c r="L18" s="7">
        <f>J18-K18</f>
        <v>6395400</v>
      </c>
      <c r="M18" s="8">
        <v>0.45</v>
      </c>
      <c r="N18" s="9">
        <f>L18/(H18+I18+K18)</f>
        <v>0.9078443062771484</v>
      </c>
    </row>
    <row r="19" spans="1:14" ht="12.75">
      <c r="A19" s="2" t="s">
        <v>12</v>
      </c>
      <c r="B19" s="3" t="s">
        <v>48</v>
      </c>
      <c r="C19" s="4">
        <v>601592</v>
      </c>
      <c r="D19" s="5" t="s">
        <v>49</v>
      </c>
      <c r="E19" s="3">
        <v>1</v>
      </c>
      <c r="F19" s="6">
        <v>755</v>
      </c>
      <c r="G19" s="6">
        <v>38</v>
      </c>
      <c r="H19" s="7">
        <v>217000</v>
      </c>
      <c r="I19" s="7">
        <v>683000</v>
      </c>
      <c r="J19" s="7">
        <v>7240000</v>
      </c>
      <c r="K19" s="7">
        <f>M19*J19</f>
        <v>3258000</v>
      </c>
      <c r="L19" s="7">
        <f>J19-K19</f>
        <v>3982000</v>
      </c>
      <c r="M19" s="8">
        <v>0.45</v>
      </c>
      <c r="N19" s="9">
        <f>L19/(H19+I19+K19)</f>
        <v>0.9576719576719577</v>
      </c>
    </row>
    <row r="20" spans="1:14" ht="12.75">
      <c r="A20" s="2" t="s">
        <v>12</v>
      </c>
      <c r="B20" s="3" t="s">
        <v>50</v>
      </c>
      <c r="C20" s="4">
        <v>601828</v>
      </c>
      <c r="D20" s="5" t="s">
        <v>51</v>
      </c>
      <c r="E20" s="3">
        <v>1</v>
      </c>
      <c r="F20" s="6">
        <v>550</v>
      </c>
      <c r="G20" s="6">
        <v>22</v>
      </c>
      <c r="H20" s="7">
        <v>913000</v>
      </c>
      <c r="I20" s="7">
        <v>904000</v>
      </c>
      <c r="J20" s="7">
        <v>5917000</v>
      </c>
      <c r="K20" s="7">
        <f>M20*J20</f>
        <v>2662650</v>
      </c>
      <c r="L20" s="7">
        <f>J20-K20</f>
        <v>3254350</v>
      </c>
      <c r="M20" s="8">
        <v>0.45</v>
      </c>
      <c r="N20" s="9">
        <f>L20/(H20+I20+K20)</f>
        <v>0.7264741665085442</v>
      </c>
    </row>
    <row r="21" spans="1:14" ht="12.75">
      <c r="A21" s="2" t="s">
        <v>12</v>
      </c>
      <c r="B21" s="3" t="s">
        <v>52</v>
      </c>
      <c r="C21" s="4">
        <v>602436</v>
      </c>
      <c r="D21" s="5" t="s">
        <v>53</v>
      </c>
      <c r="E21" s="3">
        <v>1</v>
      </c>
      <c r="F21" s="6">
        <v>428</v>
      </c>
      <c r="G21" s="6">
        <v>20</v>
      </c>
      <c r="H21" s="7">
        <v>368000</v>
      </c>
      <c r="I21" s="7">
        <v>612000</v>
      </c>
      <c r="J21" s="7">
        <v>2984000</v>
      </c>
      <c r="K21" s="7">
        <f>M21*J21</f>
        <v>1342800</v>
      </c>
      <c r="L21" s="7">
        <f>J21-K21</f>
        <v>1641200</v>
      </c>
      <c r="M21" s="8">
        <v>0.45</v>
      </c>
      <c r="N21" s="9">
        <f>L21/(H21+I21+K21)</f>
        <v>0.7065610470122267</v>
      </c>
    </row>
    <row r="22" spans="1:14" ht="12.75">
      <c r="A22" s="2" t="s">
        <v>12</v>
      </c>
      <c r="B22" s="3" t="s">
        <v>54</v>
      </c>
      <c r="C22" s="4">
        <v>619260</v>
      </c>
      <c r="D22" s="5" t="s">
        <v>55</v>
      </c>
      <c r="E22" s="3">
        <v>25</v>
      </c>
      <c r="F22" s="6">
        <v>18370</v>
      </c>
      <c r="G22" s="6">
        <v>824</v>
      </c>
      <c r="H22" s="7">
        <v>40688000</v>
      </c>
      <c r="I22" s="7">
        <v>79852000</v>
      </c>
      <c r="J22" s="7">
        <v>248621000</v>
      </c>
      <c r="K22" s="7">
        <f>M22*J22</f>
        <v>111879450</v>
      </c>
      <c r="L22" s="7">
        <f>J22-K22</f>
        <v>136741550</v>
      </c>
      <c r="M22" s="8">
        <v>0.45</v>
      </c>
      <c r="N22" s="9">
        <f>L22/(H22+I22+K22)</f>
        <v>0.5883395301038704</v>
      </c>
    </row>
    <row r="23" spans="1:14" ht="12.75">
      <c r="A23" s="2" t="s">
        <v>12</v>
      </c>
      <c r="B23" s="3" t="s">
        <v>56</v>
      </c>
      <c r="C23" s="4">
        <v>600027</v>
      </c>
      <c r="D23" s="5" t="s">
        <v>57</v>
      </c>
      <c r="E23" s="3">
        <v>25</v>
      </c>
      <c r="F23" s="6">
        <v>20815</v>
      </c>
      <c r="G23" s="6">
        <v>902</v>
      </c>
      <c r="H23" s="7">
        <v>34037000</v>
      </c>
      <c r="I23" s="7">
        <v>76816000</v>
      </c>
      <c r="J23" s="7">
        <v>202890000</v>
      </c>
      <c r="K23" s="7">
        <f>M23*J23</f>
        <v>91300500</v>
      </c>
      <c r="L23" s="7">
        <f>J23-K23</f>
        <v>111589500</v>
      </c>
      <c r="M23" s="8">
        <v>0.45</v>
      </c>
      <c r="N23" s="9">
        <f>L23/(H23+I23+K23)</f>
        <v>0.5520037990932632</v>
      </c>
    </row>
    <row r="24" spans="1:14" ht="12.75">
      <c r="A24" s="2" t="s">
        <v>12</v>
      </c>
      <c r="B24" s="3" t="s">
        <v>58</v>
      </c>
      <c r="C24" s="4">
        <v>601640</v>
      </c>
      <c r="D24" s="5" t="s">
        <v>59</v>
      </c>
      <c r="E24" s="3">
        <v>1</v>
      </c>
      <c r="F24" s="6">
        <v>143</v>
      </c>
      <c r="G24" s="6">
        <v>15</v>
      </c>
      <c r="H24" s="7">
        <v>660000</v>
      </c>
      <c r="I24" s="7">
        <v>899000</v>
      </c>
      <c r="J24" s="7">
        <v>3564000</v>
      </c>
      <c r="K24" s="7">
        <f>M24*J24</f>
        <v>1603800</v>
      </c>
      <c r="L24" s="7">
        <f>J24-K24</f>
        <v>1960200</v>
      </c>
      <c r="M24" s="8">
        <v>0.45</v>
      </c>
      <c r="N24" s="9">
        <f>L24/(H24+I24+K24)</f>
        <v>0.6197672948020742</v>
      </c>
    </row>
    <row r="25" spans="1:14" ht="12.75">
      <c r="A25" s="2" t="s">
        <v>12</v>
      </c>
      <c r="B25" s="3" t="s">
        <v>60</v>
      </c>
      <c r="C25" s="4">
        <v>624540</v>
      </c>
      <c r="D25" s="5" t="s">
        <v>61</v>
      </c>
      <c r="E25" s="3">
        <v>16</v>
      </c>
      <c r="F25" s="6">
        <v>11816</v>
      </c>
      <c r="G25" s="6">
        <v>496</v>
      </c>
      <c r="H25" s="7">
        <v>14120000</v>
      </c>
      <c r="I25" s="7">
        <v>37539000</v>
      </c>
      <c r="J25" s="7">
        <v>91990000</v>
      </c>
      <c r="K25" s="7">
        <f>M25*J25</f>
        <v>41395500</v>
      </c>
      <c r="L25" s="7">
        <f>J25-K25</f>
        <v>50594500</v>
      </c>
      <c r="M25" s="8">
        <v>0.45</v>
      </c>
      <c r="N25" s="9">
        <f>L25/(H25+I25+K25)</f>
        <v>0.5437082569891838</v>
      </c>
    </row>
    <row r="26" spans="1:14" ht="12.75">
      <c r="A26" s="2" t="s">
        <v>12</v>
      </c>
      <c r="B26" s="3" t="s">
        <v>62</v>
      </c>
      <c r="C26" s="4">
        <v>602150</v>
      </c>
      <c r="D26" s="5" t="s">
        <v>63</v>
      </c>
      <c r="E26" s="3">
        <v>1</v>
      </c>
      <c r="F26" s="6">
        <v>194</v>
      </c>
      <c r="G26" s="6">
        <v>17</v>
      </c>
      <c r="H26" s="7">
        <v>93000</v>
      </c>
      <c r="I26" s="7">
        <v>1030000</v>
      </c>
      <c r="J26" s="7">
        <v>12989000</v>
      </c>
      <c r="K26" s="7">
        <f>M26*J26</f>
        <v>5845050</v>
      </c>
      <c r="L26" s="7">
        <f>J26-K26</f>
        <v>7143950</v>
      </c>
      <c r="M26" s="8">
        <v>0.45</v>
      </c>
      <c r="N26" s="9">
        <f>L26/(H26+I26+K26)</f>
        <v>1.0252437913045973</v>
      </c>
    </row>
    <row r="27" spans="1:14" ht="12.75">
      <c r="A27" s="2" t="s">
        <v>12</v>
      </c>
      <c r="B27" s="3" t="s">
        <v>64</v>
      </c>
      <c r="C27" s="4">
        <v>602513</v>
      </c>
      <c r="D27" s="5" t="s">
        <v>65</v>
      </c>
      <c r="E27" s="3">
        <v>1</v>
      </c>
      <c r="F27" s="6">
        <v>4794</v>
      </c>
      <c r="G27" s="6">
        <v>158</v>
      </c>
      <c r="H27" s="7">
        <v>4114000</v>
      </c>
      <c r="I27" s="7">
        <v>8084000</v>
      </c>
      <c r="J27" s="7">
        <v>29239000</v>
      </c>
      <c r="K27" s="7">
        <f>M27*J27</f>
        <v>13157550</v>
      </c>
      <c r="L27" s="7">
        <f>J27-K27</f>
        <v>16081450</v>
      </c>
      <c r="M27" s="8">
        <v>0.45</v>
      </c>
      <c r="N27" s="9">
        <f>L27/(H27+I27+K27)</f>
        <v>0.6342378690267022</v>
      </c>
    </row>
    <row r="28" spans="1:14" ht="12.75">
      <c r="A28" s="2" t="s">
        <v>12</v>
      </c>
      <c r="B28" s="3" t="s">
        <v>66</v>
      </c>
      <c r="C28" s="4">
        <v>625800</v>
      </c>
      <c r="D28" s="5" t="s">
        <v>67</v>
      </c>
      <c r="E28" s="3">
        <v>39</v>
      </c>
      <c r="F28" s="6">
        <v>31653</v>
      </c>
      <c r="G28" s="6">
        <v>1474</v>
      </c>
      <c r="H28" s="7">
        <v>81281000</v>
      </c>
      <c r="I28" s="7">
        <v>81681000</v>
      </c>
      <c r="J28" s="7">
        <v>384505000</v>
      </c>
      <c r="K28" s="7">
        <f>M28*J28</f>
        <v>173027250</v>
      </c>
      <c r="L28" s="7">
        <f>J28-K28</f>
        <v>211477750</v>
      </c>
      <c r="M28" s="8">
        <v>0.45</v>
      </c>
      <c r="N28" s="9">
        <f>L28/(H28+I28+K28)</f>
        <v>0.6294182031121531</v>
      </c>
    </row>
    <row r="29" spans="1:14" ht="12.75">
      <c r="A29" s="2" t="s">
        <v>12</v>
      </c>
      <c r="B29" s="3" t="s">
        <v>68</v>
      </c>
      <c r="C29" s="4">
        <v>600029</v>
      </c>
      <c r="D29" s="5" t="s">
        <v>69</v>
      </c>
      <c r="E29" s="3">
        <v>21</v>
      </c>
      <c r="F29" s="6">
        <v>22365</v>
      </c>
      <c r="G29" s="6">
        <v>923</v>
      </c>
      <c r="H29" s="7">
        <v>30150000</v>
      </c>
      <c r="I29" s="7">
        <v>105749000</v>
      </c>
      <c r="J29" s="7">
        <v>195776000</v>
      </c>
      <c r="K29" s="7">
        <f>M29*J29</f>
        <v>88099200</v>
      </c>
      <c r="L29" s="7">
        <f>J29-K29</f>
        <v>107676800</v>
      </c>
      <c r="M29" s="8">
        <v>0.45</v>
      </c>
      <c r="N29" s="9">
        <f>L29/(H29+I29+K29)</f>
        <v>0.4807038627988975</v>
      </c>
    </row>
    <row r="30" spans="1:14" ht="12.75">
      <c r="A30" s="2" t="s">
        <v>12</v>
      </c>
      <c r="B30" s="3" t="s">
        <v>70</v>
      </c>
      <c r="C30" s="4">
        <v>602040</v>
      </c>
      <c r="D30" s="5" t="s">
        <v>71</v>
      </c>
      <c r="E30" s="3">
        <v>1</v>
      </c>
      <c r="F30" s="6">
        <v>231</v>
      </c>
      <c r="G30" s="6">
        <v>12</v>
      </c>
      <c r="H30" s="7">
        <v>526000</v>
      </c>
      <c r="I30" s="7">
        <v>483000</v>
      </c>
      <c r="J30" s="7">
        <v>2794000</v>
      </c>
      <c r="K30" s="7">
        <f>M30*J30</f>
        <v>1257300</v>
      </c>
      <c r="L30" s="7">
        <f>J30-K30</f>
        <v>1536700</v>
      </c>
      <c r="M30" s="8">
        <v>0.45</v>
      </c>
      <c r="N30" s="9">
        <f>L30/(H30+I30+K30)</f>
        <v>0.678065569430349</v>
      </c>
    </row>
    <row r="31" spans="1:14" ht="12.75">
      <c r="A31" s="2" t="s">
        <v>12</v>
      </c>
      <c r="B31" s="3" t="s">
        <v>72</v>
      </c>
      <c r="C31" s="4">
        <v>627780</v>
      </c>
      <c r="D31" s="5" t="s">
        <v>73</v>
      </c>
      <c r="E31" s="3">
        <v>4</v>
      </c>
      <c r="F31" s="6">
        <v>2161</v>
      </c>
      <c r="G31" s="6">
        <v>93</v>
      </c>
      <c r="H31" s="7">
        <v>3787000</v>
      </c>
      <c r="I31" s="7">
        <v>4982000</v>
      </c>
      <c r="J31" s="7">
        <v>25386000</v>
      </c>
      <c r="K31" s="7">
        <f>M31*J31</f>
        <v>11423700</v>
      </c>
      <c r="L31" s="7">
        <f>J31-K31</f>
        <v>13962300</v>
      </c>
      <c r="M31" s="8">
        <v>0.45</v>
      </c>
      <c r="N31" s="9">
        <f>L31/(H31+I31+K31)</f>
        <v>0.6914528517731655</v>
      </c>
    </row>
    <row r="32" spans="1:14" ht="12.75">
      <c r="A32" s="2" t="s">
        <v>12</v>
      </c>
      <c r="B32" s="3" t="s">
        <v>74</v>
      </c>
      <c r="C32" s="4">
        <v>629550</v>
      </c>
      <c r="D32" s="5" t="s">
        <v>75</v>
      </c>
      <c r="E32" s="3">
        <v>28</v>
      </c>
      <c r="F32" s="6">
        <v>21032</v>
      </c>
      <c r="G32" s="6">
        <v>994</v>
      </c>
      <c r="H32" s="7">
        <v>79463000</v>
      </c>
      <c r="I32" s="7">
        <v>144520000</v>
      </c>
      <c r="J32" s="7">
        <v>246150000</v>
      </c>
      <c r="K32" s="7">
        <f>M32*J32</f>
        <v>110767500</v>
      </c>
      <c r="L32" s="7">
        <f>J32-K32</f>
        <v>135382500</v>
      </c>
      <c r="M32" s="8">
        <v>0.45</v>
      </c>
      <c r="N32" s="9">
        <f>L32/(H32+I32+K32)</f>
        <v>0.4044280740432053</v>
      </c>
    </row>
    <row r="33" spans="1:14" ht="12.75">
      <c r="A33" s="2" t="s">
        <v>12</v>
      </c>
      <c r="B33" s="3" t="s">
        <v>76</v>
      </c>
      <c r="C33" s="4">
        <v>629640</v>
      </c>
      <c r="D33" s="5" t="s">
        <v>77</v>
      </c>
      <c r="E33" s="3">
        <v>6</v>
      </c>
      <c r="F33" s="6">
        <v>2813</v>
      </c>
      <c r="G33" s="6">
        <v>127</v>
      </c>
      <c r="H33" s="7">
        <v>10579000</v>
      </c>
      <c r="I33" s="7">
        <v>10996000</v>
      </c>
      <c r="J33" s="7">
        <v>29901000</v>
      </c>
      <c r="K33" s="7">
        <f>M33*J33</f>
        <v>13455450</v>
      </c>
      <c r="L33" s="7">
        <f>J33-K33</f>
        <v>16445550</v>
      </c>
      <c r="M33" s="8">
        <v>0.45</v>
      </c>
      <c r="N33" s="9">
        <f>L33/(H33+I33+K33)</f>
        <v>0.4694644230947647</v>
      </c>
    </row>
    <row r="34" spans="1:14" ht="12.75">
      <c r="A34" s="2" t="s">
        <v>12</v>
      </c>
      <c r="B34" s="3" t="s">
        <v>78</v>
      </c>
      <c r="C34" s="4">
        <v>630180</v>
      </c>
      <c r="D34" s="5" t="s">
        <v>79</v>
      </c>
      <c r="E34" s="3">
        <v>9</v>
      </c>
      <c r="F34" s="6">
        <v>5540</v>
      </c>
      <c r="G34" s="6">
        <v>235</v>
      </c>
      <c r="H34" s="7">
        <v>17068000</v>
      </c>
      <c r="I34" s="7">
        <v>12034000</v>
      </c>
      <c r="J34" s="7">
        <v>82263000</v>
      </c>
      <c r="K34" s="7">
        <f>M34*J34</f>
        <v>37018350</v>
      </c>
      <c r="L34" s="7">
        <f>J34-K34</f>
        <v>45244650</v>
      </c>
      <c r="M34" s="8">
        <v>0.45</v>
      </c>
      <c r="N34" s="9">
        <f>L34/(H34+I34+K34)</f>
        <v>0.6842772308374048</v>
      </c>
    </row>
    <row r="35" spans="1:14" ht="12.75">
      <c r="A35" s="2" t="s">
        <v>12</v>
      </c>
      <c r="B35" s="3" t="s">
        <v>80</v>
      </c>
      <c r="C35" s="4">
        <v>630210</v>
      </c>
      <c r="D35" s="5" t="s">
        <v>81</v>
      </c>
      <c r="E35" s="3">
        <v>9</v>
      </c>
      <c r="F35" s="6">
        <v>11731</v>
      </c>
      <c r="G35" s="6">
        <v>493</v>
      </c>
      <c r="H35" s="7">
        <v>25170000</v>
      </c>
      <c r="I35" s="7">
        <v>67862000</v>
      </c>
      <c r="J35" s="7">
        <v>163665000</v>
      </c>
      <c r="K35" s="7">
        <f>M35*J35</f>
        <v>73649250</v>
      </c>
      <c r="L35" s="7">
        <f>J35-K35</f>
        <v>90015750</v>
      </c>
      <c r="M35" s="8">
        <v>0.45</v>
      </c>
      <c r="N35" s="9">
        <f>L35/(H35+I35+K35)</f>
        <v>0.5400472458659867</v>
      </c>
    </row>
    <row r="36" spans="1:14" ht="12.75">
      <c r="A36" s="2" t="s">
        <v>12</v>
      </c>
      <c r="B36" s="3" t="s">
        <v>82</v>
      </c>
      <c r="C36" s="4">
        <v>602214</v>
      </c>
      <c r="D36" s="5" t="s">
        <v>83</v>
      </c>
      <c r="E36" s="3">
        <v>1</v>
      </c>
      <c r="F36" s="6">
        <v>141</v>
      </c>
      <c r="G36" s="6">
        <v>10</v>
      </c>
      <c r="H36" s="7">
        <v>42000</v>
      </c>
      <c r="I36" s="7">
        <v>379000</v>
      </c>
      <c r="J36" s="7">
        <v>1022000</v>
      </c>
      <c r="K36" s="7">
        <f>M36*J36</f>
        <v>459900</v>
      </c>
      <c r="L36" s="7">
        <f>J36-K36</f>
        <v>562100</v>
      </c>
      <c r="M36" s="8">
        <v>0.45</v>
      </c>
      <c r="N36" s="9">
        <f>L36/(H36+I36+K36)</f>
        <v>0.6380974003859688</v>
      </c>
    </row>
    <row r="37" spans="1:14" ht="12.75">
      <c r="A37" s="2" t="s">
        <v>12</v>
      </c>
      <c r="B37" s="3" t="s">
        <v>84</v>
      </c>
      <c r="C37" s="4">
        <v>601738</v>
      </c>
      <c r="D37" s="5" t="s">
        <v>85</v>
      </c>
      <c r="E37" s="3">
        <v>1</v>
      </c>
      <c r="F37" s="6">
        <v>624</v>
      </c>
      <c r="G37" s="6">
        <v>23</v>
      </c>
      <c r="H37" s="7">
        <v>616000</v>
      </c>
      <c r="I37" s="7">
        <v>1878000</v>
      </c>
      <c r="J37" s="7">
        <v>5014000</v>
      </c>
      <c r="K37" s="7">
        <f>M37*J37</f>
        <v>2256300</v>
      </c>
      <c r="L37" s="7">
        <f>J37-K37</f>
        <v>2757700</v>
      </c>
      <c r="M37" s="8">
        <v>0.45</v>
      </c>
      <c r="N37" s="9">
        <f>L37/(H37+I37+K37)</f>
        <v>0.5805317558891018</v>
      </c>
    </row>
    <row r="38" spans="1:14" ht="12.75">
      <c r="A38" s="2" t="s">
        <v>12</v>
      </c>
      <c r="B38" s="3" t="s">
        <v>86</v>
      </c>
      <c r="C38" s="4">
        <v>602089</v>
      </c>
      <c r="D38" s="5" t="s">
        <v>87</v>
      </c>
      <c r="E38" s="3">
        <v>1</v>
      </c>
      <c r="F38" s="6">
        <v>6886</v>
      </c>
      <c r="G38" s="6">
        <v>262</v>
      </c>
      <c r="H38" s="7">
        <v>6635000</v>
      </c>
      <c r="I38" s="7">
        <v>4898000</v>
      </c>
      <c r="J38" s="7">
        <v>67310000</v>
      </c>
      <c r="K38" s="7">
        <f>M38*J38</f>
        <v>30289500</v>
      </c>
      <c r="L38" s="7">
        <f>J38-K38</f>
        <v>37020500</v>
      </c>
      <c r="M38" s="8">
        <v>0.45</v>
      </c>
      <c r="N38" s="9">
        <f>L38/(H38+I38+K38)</f>
        <v>0.8851814214836512</v>
      </c>
    </row>
    <row r="39" spans="1:14" ht="12.75">
      <c r="A39" s="2" t="s">
        <v>12</v>
      </c>
      <c r="B39" s="3" t="s">
        <v>88</v>
      </c>
      <c r="C39" s="4">
        <v>691026</v>
      </c>
      <c r="D39" s="5" t="s">
        <v>89</v>
      </c>
      <c r="E39" s="3">
        <v>5</v>
      </c>
      <c r="F39" s="6">
        <v>1357</v>
      </c>
      <c r="G39" s="6">
        <v>106</v>
      </c>
      <c r="H39" s="7">
        <v>72048000</v>
      </c>
      <c r="I39" s="7">
        <v>186283000</v>
      </c>
      <c r="J39" s="7">
        <v>105597000</v>
      </c>
      <c r="K39" s="7">
        <f>M39*J39</f>
        <v>47518650</v>
      </c>
      <c r="L39" s="7">
        <f>J39-K39</f>
        <v>58078350</v>
      </c>
      <c r="M39" s="8">
        <v>0.45</v>
      </c>
      <c r="N39" s="9">
        <f>L39/(H39+I39+K39)</f>
        <v>0.18989183083910674</v>
      </c>
    </row>
    <row r="40" spans="1:14" ht="12.75">
      <c r="A40" s="2" t="s">
        <v>12</v>
      </c>
      <c r="B40" s="3" t="s">
        <v>90</v>
      </c>
      <c r="C40" s="4">
        <v>600094</v>
      </c>
      <c r="D40" s="5" t="s">
        <v>91</v>
      </c>
      <c r="E40" s="3">
        <v>1</v>
      </c>
      <c r="F40" s="6">
        <v>0</v>
      </c>
      <c r="G40" s="6">
        <v>0</v>
      </c>
      <c r="H40" s="7">
        <v>0</v>
      </c>
      <c r="I40" s="7">
        <v>0</v>
      </c>
      <c r="J40" s="7">
        <v>0</v>
      </c>
      <c r="K40" s="7">
        <f>M40*J40</f>
        <v>0</v>
      </c>
      <c r="L40" s="7">
        <f>J40-K40</f>
        <v>0</v>
      </c>
      <c r="M40" s="8">
        <v>0.45</v>
      </c>
      <c r="N40" s="9" t="s">
        <v>17</v>
      </c>
    </row>
    <row r="41" spans="1:14" ht="12.75">
      <c r="A41" s="2" t="s">
        <v>12</v>
      </c>
      <c r="B41" s="3" t="s">
        <v>92</v>
      </c>
      <c r="C41" s="4">
        <v>633150</v>
      </c>
      <c r="D41" s="5" t="s">
        <v>93</v>
      </c>
      <c r="E41" s="3">
        <v>49</v>
      </c>
      <c r="F41" s="6">
        <v>39425</v>
      </c>
      <c r="G41" s="6">
        <v>1664</v>
      </c>
      <c r="H41" s="7">
        <v>86399000</v>
      </c>
      <c r="I41" s="7">
        <v>161398000</v>
      </c>
      <c r="J41" s="7">
        <v>408556000</v>
      </c>
      <c r="K41" s="7">
        <f>M41*J41</f>
        <v>183850200</v>
      </c>
      <c r="L41" s="7">
        <f>J41-K41</f>
        <v>224705800</v>
      </c>
      <c r="M41" s="8">
        <v>0.45</v>
      </c>
      <c r="N41" s="9">
        <f>L41/(H41+I41+K41)</f>
        <v>0.5205774530681538</v>
      </c>
    </row>
    <row r="42" spans="1:14" ht="12.75">
      <c r="A42" s="2" t="s">
        <v>12</v>
      </c>
      <c r="B42" s="3" t="s">
        <v>94</v>
      </c>
      <c r="C42" s="4">
        <v>633390</v>
      </c>
      <c r="D42" s="5" t="s">
        <v>95</v>
      </c>
      <c r="E42" s="3">
        <v>6</v>
      </c>
      <c r="F42" s="6">
        <v>4545</v>
      </c>
      <c r="G42" s="6">
        <v>193</v>
      </c>
      <c r="H42" s="7">
        <v>8567000</v>
      </c>
      <c r="I42" s="7">
        <v>17291000</v>
      </c>
      <c r="J42" s="7">
        <v>42862000</v>
      </c>
      <c r="K42" s="7">
        <f>M42*J42</f>
        <v>19287900</v>
      </c>
      <c r="L42" s="7">
        <f>J42-K42</f>
        <v>23574100</v>
      </c>
      <c r="M42" s="8">
        <v>0.45</v>
      </c>
      <c r="N42" s="9">
        <f>L42/(H42+I42+K42)</f>
        <v>0.5221758786512175</v>
      </c>
    </row>
    <row r="43" spans="1:14" ht="12.75">
      <c r="A43" s="2" t="s">
        <v>12</v>
      </c>
      <c r="B43" s="3" t="s">
        <v>96</v>
      </c>
      <c r="C43" s="4">
        <v>634440</v>
      </c>
      <c r="D43" s="5" t="s">
        <v>97</v>
      </c>
      <c r="E43" s="3">
        <v>15</v>
      </c>
      <c r="F43" s="6">
        <v>10276</v>
      </c>
      <c r="G43" s="6">
        <v>467</v>
      </c>
      <c r="H43" s="7">
        <v>40834000</v>
      </c>
      <c r="I43" s="7">
        <v>28294000</v>
      </c>
      <c r="J43" s="7">
        <v>126880000</v>
      </c>
      <c r="K43" s="7">
        <f>M43*J43</f>
        <v>57096000</v>
      </c>
      <c r="L43" s="7">
        <f>J43-K43</f>
        <v>69784000</v>
      </c>
      <c r="M43" s="8">
        <v>0.45</v>
      </c>
      <c r="N43" s="9">
        <f>L43/(H43+I43+K43)</f>
        <v>0.5528584104449233</v>
      </c>
    </row>
    <row r="44" spans="1:14" ht="12.75">
      <c r="A44" s="2" t="s">
        <v>12</v>
      </c>
      <c r="B44" s="3" t="s">
        <v>98</v>
      </c>
      <c r="C44" s="4">
        <v>602390</v>
      </c>
      <c r="D44" s="5" t="s">
        <v>99</v>
      </c>
      <c r="E44" s="3">
        <v>1</v>
      </c>
      <c r="F44" s="6">
        <v>1571</v>
      </c>
      <c r="G44" s="6">
        <v>77</v>
      </c>
      <c r="H44" s="7">
        <v>450000</v>
      </c>
      <c r="I44" s="7">
        <v>1577000</v>
      </c>
      <c r="J44" s="7">
        <v>13650000</v>
      </c>
      <c r="K44" s="7">
        <f>M44*J44</f>
        <v>6142500</v>
      </c>
      <c r="L44" s="7">
        <f>J44-K44</f>
        <v>7507500</v>
      </c>
      <c r="M44" s="8">
        <v>0.45</v>
      </c>
      <c r="N44" s="9">
        <f>L44/(H44+I44+K44)</f>
        <v>0.9189668890384969</v>
      </c>
    </row>
    <row r="45" spans="1:14" ht="12.75">
      <c r="A45" s="2" t="s">
        <v>12</v>
      </c>
      <c r="B45" s="3" t="s">
        <v>100</v>
      </c>
      <c r="C45" s="4">
        <v>602101</v>
      </c>
      <c r="D45" s="5" t="s">
        <v>101</v>
      </c>
      <c r="E45" s="3">
        <v>1</v>
      </c>
      <c r="F45" s="6">
        <v>1569</v>
      </c>
      <c r="G45" s="6">
        <v>77</v>
      </c>
      <c r="H45" s="7">
        <v>772000</v>
      </c>
      <c r="I45" s="7">
        <v>3115000</v>
      </c>
      <c r="J45" s="7">
        <v>13251000</v>
      </c>
      <c r="K45" s="7">
        <f>M45*J45</f>
        <v>5962950</v>
      </c>
      <c r="L45" s="7">
        <f>J45-K45</f>
        <v>7288050</v>
      </c>
      <c r="M45" s="8">
        <v>0.45</v>
      </c>
      <c r="N45" s="9">
        <f>L45/(H45+I45+K45)</f>
        <v>0.7399073091741583</v>
      </c>
    </row>
    <row r="46" spans="1:14" ht="12.75">
      <c r="A46" s="2" t="s">
        <v>12</v>
      </c>
      <c r="B46" s="3" t="s">
        <v>102</v>
      </c>
      <c r="C46" s="4">
        <v>602009</v>
      </c>
      <c r="D46" s="5" t="s">
        <v>103</v>
      </c>
      <c r="E46" s="3">
        <v>1</v>
      </c>
      <c r="F46" s="6">
        <v>507</v>
      </c>
      <c r="G46" s="6">
        <v>24</v>
      </c>
      <c r="H46" s="7">
        <v>1037000</v>
      </c>
      <c r="I46" s="7">
        <v>1397000</v>
      </c>
      <c r="J46" s="7">
        <v>4773000</v>
      </c>
      <c r="K46" s="7">
        <f>M46*J46</f>
        <v>2147850</v>
      </c>
      <c r="L46" s="7">
        <f>J46-K46</f>
        <v>2625150</v>
      </c>
      <c r="M46" s="8">
        <v>0.45</v>
      </c>
      <c r="N46" s="9">
        <f>L46/(H46+I46+K46)</f>
        <v>0.5729454259742244</v>
      </c>
    </row>
    <row r="47" spans="1:14" ht="12.75">
      <c r="A47" s="2" t="s">
        <v>12</v>
      </c>
      <c r="B47" s="3" t="s">
        <v>104</v>
      </c>
      <c r="C47" s="4">
        <v>602271</v>
      </c>
      <c r="D47" s="5" t="s">
        <v>105</v>
      </c>
      <c r="E47" s="3">
        <v>1</v>
      </c>
      <c r="F47" s="6">
        <v>308</v>
      </c>
      <c r="G47" s="6">
        <v>14</v>
      </c>
      <c r="H47" s="7">
        <v>101000</v>
      </c>
      <c r="I47" s="7">
        <v>977000</v>
      </c>
      <c r="J47" s="7">
        <v>1823000</v>
      </c>
      <c r="K47" s="7">
        <f>M47*J47</f>
        <v>820350</v>
      </c>
      <c r="L47" s="7">
        <f>J47-K47</f>
        <v>1002650</v>
      </c>
      <c r="M47" s="8">
        <v>0.45</v>
      </c>
      <c r="N47" s="9">
        <f>L47/(H47+I47+K47)</f>
        <v>0.528169199568046</v>
      </c>
    </row>
    <row r="48" spans="1:14" ht="12.75">
      <c r="A48" s="2" t="s">
        <v>12</v>
      </c>
      <c r="B48" s="3" t="s">
        <v>106</v>
      </c>
      <c r="C48" s="4">
        <v>602084</v>
      </c>
      <c r="D48" s="5" t="s">
        <v>107</v>
      </c>
      <c r="E48" s="3">
        <v>1</v>
      </c>
      <c r="F48" s="6">
        <v>1079</v>
      </c>
      <c r="G48" s="6">
        <v>56</v>
      </c>
      <c r="H48" s="7">
        <v>647000</v>
      </c>
      <c r="I48" s="7">
        <v>3751000</v>
      </c>
      <c r="J48" s="7">
        <v>7110000</v>
      </c>
      <c r="K48" s="7">
        <f>M48*J48</f>
        <v>3199500</v>
      </c>
      <c r="L48" s="7">
        <f>J48-K48</f>
        <v>3910500</v>
      </c>
      <c r="M48" s="8">
        <v>0.45</v>
      </c>
      <c r="N48" s="9">
        <f>L48/(H48+I48+K48)</f>
        <v>0.5147087857847976</v>
      </c>
    </row>
    <row r="49" spans="1:14" ht="12.75">
      <c r="A49" s="2" t="s">
        <v>12</v>
      </c>
      <c r="B49" s="3" t="s">
        <v>108</v>
      </c>
      <c r="C49" s="4">
        <v>602068</v>
      </c>
      <c r="D49" s="5" t="s">
        <v>109</v>
      </c>
      <c r="E49" s="3">
        <v>1</v>
      </c>
      <c r="F49" s="6">
        <v>530</v>
      </c>
      <c r="G49" s="6">
        <v>25</v>
      </c>
      <c r="H49" s="7">
        <v>322000</v>
      </c>
      <c r="I49" s="7">
        <v>1934000</v>
      </c>
      <c r="J49" s="7">
        <v>3435000</v>
      </c>
      <c r="K49" s="7">
        <f>M49*J49</f>
        <v>1545750</v>
      </c>
      <c r="L49" s="7">
        <f>J49-K49</f>
        <v>1889250</v>
      </c>
      <c r="M49" s="8">
        <v>0.45</v>
      </c>
      <c r="N49" s="9">
        <f>L49/(H49+I49+K49)</f>
        <v>0.49694219767212466</v>
      </c>
    </row>
    <row r="50" spans="1:14" ht="12.75">
      <c r="A50" s="2" t="s">
        <v>12</v>
      </c>
      <c r="B50" s="3" t="s">
        <v>110</v>
      </c>
      <c r="C50" s="4">
        <v>600028</v>
      </c>
      <c r="D50" s="5" t="s">
        <v>111</v>
      </c>
      <c r="E50" s="3">
        <v>29</v>
      </c>
      <c r="F50" s="6">
        <v>26538</v>
      </c>
      <c r="G50" s="6">
        <v>1111</v>
      </c>
      <c r="H50" s="7">
        <v>27914000</v>
      </c>
      <c r="I50" s="7">
        <v>114632000</v>
      </c>
      <c r="J50" s="7">
        <v>231677000</v>
      </c>
      <c r="K50" s="7">
        <f>M50*J50</f>
        <v>104254650</v>
      </c>
      <c r="L50" s="7">
        <f>J50-K50</f>
        <v>127422350</v>
      </c>
      <c r="M50" s="8">
        <v>0.45</v>
      </c>
      <c r="N50" s="9">
        <f>L50/(H50+I50+K50)</f>
        <v>0.516296654810269</v>
      </c>
    </row>
    <row r="51" spans="1:14" ht="12.75">
      <c r="A51" s="2" t="s">
        <v>12</v>
      </c>
      <c r="B51" s="10" t="s">
        <v>112</v>
      </c>
      <c r="C51" s="11">
        <v>691135</v>
      </c>
      <c r="D51" s="12" t="s">
        <v>113</v>
      </c>
      <c r="E51" s="10">
        <v>23</v>
      </c>
      <c r="F51" s="13">
        <v>19379</v>
      </c>
      <c r="G51" s="13">
        <v>875</v>
      </c>
      <c r="H51" s="7">
        <v>100343000</v>
      </c>
      <c r="I51" s="7">
        <v>82939000</v>
      </c>
      <c r="J51" s="7">
        <v>367123000</v>
      </c>
      <c r="K51" s="7">
        <f>M51*J51</f>
        <v>165205350</v>
      </c>
      <c r="L51" s="7">
        <f>J51-K51</f>
        <v>201917650</v>
      </c>
      <c r="M51" s="8">
        <v>0.45</v>
      </c>
      <c r="N51" s="9">
        <f>L51/(H51+I51+K51)</f>
        <v>0.5794117060490144</v>
      </c>
    </row>
    <row r="53" spans="1:14" ht="12.75">
      <c r="A53" s="2" t="s">
        <v>114</v>
      </c>
      <c r="B53" s="2">
        <v>50</v>
      </c>
      <c r="C53" s="2"/>
      <c r="D53" s="2"/>
      <c r="E53" s="2">
        <f>SUM(E2:E51)</f>
        <v>526</v>
      </c>
      <c r="F53" s="7">
        <f>SUM(F2:F51)</f>
        <v>423548</v>
      </c>
      <c r="G53" s="7">
        <f>SUM(G2:G51)</f>
        <v>18481</v>
      </c>
      <c r="H53" s="7">
        <f>SUM(H2:H51)</f>
        <v>1028032000</v>
      </c>
      <c r="I53" s="7">
        <f>SUM(I2:I51)</f>
        <v>1940803000</v>
      </c>
      <c r="J53" s="7">
        <f>SUM(J2:J51)</f>
        <v>4680260000</v>
      </c>
      <c r="K53" s="7">
        <f>SUM(K2:K51)</f>
        <v>2106117000</v>
      </c>
      <c r="L53" s="7">
        <f>SUM(L2:L51)</f>
        <v>2574143000</v>
      </c>
      <c r="N53" s="9">
        <f>L53/(H53+I53+K53)</f>
        <v>0.5072250929663965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3:N5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3:N5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2024-03-10T19:52:36Z</dcterms:modified>
  <cp:category/>
  <cp:version/>
  <cp:contentType/>
  <cp:contentStatus/>
  <cp:revision>15</cp:revision>
</cp:coreProperties>
</file>