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<sst xmlns="http://schemas.openxmlformats.org/spreadsheetml/2006/main" count="105" uniqueCount="75">
  <si>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</si>
  <si>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</si>
  <si>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</si>
  <si>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</si>
  <si>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</si>
  <si>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</si>
  <si>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</si>
  <si>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</si>
  <si>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</si>
  <si>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</si>
  <si>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</si>
  <si>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</si>
  <si>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Placer</t>
  </si>
  <si>
    <t>Ackerman Charter</t>
  </si>
  <si>
    <t>CA-3166761</t>
  </si>
  <si>
    <t>Alta-Dutch Flat Union Elementary</t>
  </si>
  <si>
    <t>CA-3166779</t>
  </si>
  <si>
    <t>Auburn Union Elementary</t>
  </si>
  <si>
    <t>CA-3166787</t>
  </si>
  <si>
    <t>Colfax Elementary</t>
  </si>
  <si>
    <t>CA-3166795</t>
  </si>
  <si>
    <t xml:space="preserve">Creekside Charter  </t>
  </si>
  <si>
    <t>CA-0120105</t>
  </si>
  <si>
    <t>Dry Creek Joint Elementary</t>
  </si>
  <si>
    <t>CA-3166803</t>
  </si>
  <si>
    <t>Eureka Union</t>
  </si>
  <si>
    <t>CA-3166829</t>
  </si>
  <si>
    <t>Foresthill Union Elementary</t>
  </si>
  <si>
    <t>CA-3166837</t>
  </si>
  <si>
    <t xml:space="preserve">Harvest Ridge Cooperative Charter  </t>
  </si>
  <si>
    <t>CA-0121608</t>
  </si>
  <si>
    <t xml:space="preserve">Horizon Charter  </t>
  </si>
  <si>
    <t>CA-3130168</t>
  </si>
  <si>
    <t xml:space="preserve">John Adams Academy - Lincoln  </t>
  </si>
  <si>
    <t>CA-0135871</t>
  </si>
  <si>
    <t xml:space="preserve">John Adams Academy - Roseville  </t>
  </si>
  <si>
    <t>CA-0121418</t>
  </si>
  <si>
    <t>Loomis Union Elementary</t>
  </si>
  <si>
    <t>CA-3166845</t>
  </si>
  <si>
    <t xml:space="preserve">Maria Montessori Charter Academy  </t>
  </si>
  <si>
    <t>CA-0117879</t>
  </si>
  <si>
    <t>Mid-Placer Transportation JPA</t>
  </si>
  <si>
    <t>CA-3140279</t>
  </si>
  <si>
    <t xml:space="preserve"> </t>
  </si>
  <si>
    <t xml:space="preserve">New Pacific School – Roseville </t>
  </si>
  <si>
    <t>CA-0141622</t>
  </si>
  <si>
    <t>Newcastle Elementary</t>
  </si>
  <si>
    <t>CA-3166852</t>
  </si>
  <si>
    <t xml:space="preserve">Peak Prep Pleasant Valley  </t>
  </si>
  <si>
    <t>CA-0139592</t>
  </si>
  <si>
    <t>Placer County Office of Education</t>
  </si>
  <si>
    <t>CA-3110314</t>
  </si>
  <si>
    <t>Placer Hills Union Elementary</t>
  </si>
  <si>
    <t>CA-3166886</t>
  </si>
  <si>
    <t>Placer Union High</t>
  </si>
  <si>
    <t>CA-3166894</t>
  </si>
  <si>
    <t xml:space="preserve">Rocklin Academy at Meyers Street  </t>
  </si>
  <si>
    <t>CA-0114371</t>
  </si>
  <si>
    <t xml:space="preserve">Rocklin Academy  </t>
  </si>
  <si>
    <t>CA-6118392</t>
  </si>
  <si>
    <t xml:space="preserve">Rocklin Academy Gateway  </t>
  </si>
  <si>
    <t>CA-0127928</t>
  </si>
  <si>
    <t>Rocklin Unified</t>
  </si>
  <si>
    <t>CA-3175085</t>
  </si>
  <si>
    <t>Roseville City Elementary</t>
  </si>
  <si>
    <t>CA-3166910</t>
  </si>
  <si>
    <t>Roseville Joint Union High</t>
  </si>
  <si>
    <t>CA-3166928</t>
  </si>
  <si>
    <t>Southern Placer Schools Transportation Authority</t>
  </si>
  <si>
    <t>CA-3140659</t>
  </si>
  <si>
    <t>Western Placer Unified</t>
  </si>
  <si>
    <t>CA-3166951</t>
  </si>
  <si>
    <t xml:space="preserve">Western Sierra Collegiate Academy  </t>
  </si>
  <si>
    <t>CA-0119487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</si>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</sst>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E16">
      <selection activeCell="N33" sqref="B33:N33"/>
    </sheetView>
  </sheetViews>
  <sheetFormatPr defaultColWidth="12.57421875" defaultRowHeight="12.75"/>
  <cols>
    <col min="1" max="1" width="15.57421875" style="0" customWidth="1"/>
    <col min="2" max="2" width="68.421875" style="0" customWidth="1"/>
    <col min="3" max="3" width="14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0.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601680</v>
      </c>
      <c r="D2" s="5" t="s">
        <v>14</v>
      </c>
      <c r="E2" s="3">
        <v>1</v>
      </c>
      <c r="F2" s="6">
        <v>596</v>
      </c>
      <c r="G2" s="3">
        <v>29</v>
      </c>
      <c r="H2" s="7">
        <v>444000</v>
      </c>
      <c r="I2" s="7">
        <v>5675000</v>
      </c>
      <c r="J2" s="7">
        <v>4055000</v>
      </c>
      <c r="K2" s="8">
        <f>M2*J2</f>
        <v>1824750</v>
      </c>
      <c r="L2" s="9">
        <f>J2-K2</f>
        <v>2230250</v>
      </c>
      <c r="M2" s="10">
        <v>0.45</v>
      </c>
      <c r="N2" s="11">
        <f>L2/(H2+I2+K2)</f>
        <v>0.28075531077891425</v>
      </c>
    </row>
    <row r="3" spans="1:14" ht="12.75">
      <c r="A3" s="2" t="s">
        <v>12</v>
      </c>
      <c r="B3" s="3" t="s">
        <v>15</v>
      </c>
      <c r="C3" s="4">
        <v>602250</v>
      </c>
      <c r="D3" s="5" t="s">
        <v>16</v>
      </c>
      <c r="E3" s="3">
        <v>1</v>
      </c>
      <c r="F3" s="6">
        <v>90</v>
      </c>
      <c r="G3" s="3">
        <v>5</v>
      </c>
      <c r="H3" s="7">
        <v>168000</v>
      </c>
      <c r="I3" s="7">
        <v>633000</v>
      </c>
      <c r="J3" s="7">
        <v>629000</v>
      </c>
      <c r="K3" s="8">
        <f>M3*J3</f>
        <v>283050</v>
      </c>
      <c r="L3" s="9">
        <f>J3-K3</f>
        <v>345950</v>
      </c>
      <c r="M3" s="10">
        <v>0.45</v>
      </c>
      <c r="N3" s="11">
        <f>L3/(H3+I3+K3)</f>
        <v>0.3191273465246068</v>
      </c>
    </row>
    <row r="4" spans="1:14" ht="12.75">
      <c r="A4" s="2" t="s">
        <v>12</v>
      </c>
      <c r="B4" s="3" t="s">
        <v>17</v>
      </c>
      <c r="C4" s="4">
        <v>603480</v>
      </c>
      <c r="D4" s="5" t="s">
        <v>18</v>
      </c>
      <c r="E4" s="3">
        <v>5</v>
      </c>
      <c r="F4" s="6">
        <v>1548</v>
      </c>
      <c r="G4" s="3">
        <v>74</v>
      </c>
      <c r="H4" s="7">
        <v>3050000</v>
      </c>
      <c r="I4" s="7">
        <v>16498000</v>
      </c>
      <c r="J4" s="7">
        <v>8456000</v>
      </c>
      <c r="K4" s="8">
        <f>M4*J4</f>
        <v>3805200</v>
      </c>
      <c r="L4" s="9">
        <f>J4-K4</f>
        <v>4650800</v>
      </c>
      <c r="M4" s="10">
        <v>0.45</v>
      </c>
      <c r="N4" s="11">
        <f>L4/(H4+I4+K4)</f>
        <v>0.19915043762739154</v>
      </c>
    </row>
    <row r="5" spans="1:14" ht="12.75">
      <c r="A5" s="2" t="s">
        <v>12</v>
      </c>
      <c r="B5" s="3" t="s">
        <v>19</v>
      </c>
      <c r="C5" s="4">
        <v>609300</v>
      </c>
      <c r="D5" s="5" t="s">
        <v>20</v>
      </c>
      <c r="E5" s="3">
        <v>1</v>
      </c>
      <c r="F5" s="6">
        <v>342</v>
      </c>
      <c r="G5" s="3">
        <v>18</v>
      </c>
      <c r="H5" s="7">
        <v>698000</v>
      </c>
      <c r="I5" s="7">
        <v>2221000</v>
      </c>
      <c r="J5" s="7">
        <v>2139000</v>
      </c>
      <c r="K5" s="8">
        <f>M5*J5</f>
        <v>962550</v>
      </c>
      <c r="L5" s="9">
        <f>J5-K5</f>
        <v>1176450</v>
      </c>
      <c r="M5" s="10">
        <v>0.45</v>
      </c>
      <c r="N5" s="11">
        <f>L5/(H5+I5+K5)</f>
        <v>0.3030876840437454</v>
      </c>
    </row>
    <row r="6" spans="1:14" ht="12.75">
      <c r="A6" s="2" t="s">
        <v>12</v>
      </c>
      <c r="B6" s="3" t="s">
        <v>21</v>
      </c>
      <c r="C6" s="4">
        <v>601511</v>
      </c>
      <c r="D6" s="5" t="s">
        <v>22</v>
      </c>
      <c r="E6" s="3">
        <v>1</v>
      </c>
      <c r="F6" s="6">
        <v>235</v>
      </c>
      <c r="G6" s="3">
        <v>13</v>
      </c>
      <c r="H6" s="7">
        <v>48000</v>
      </c>
      <c r="I6" s="7">
        <v>303000</v>
      </c>
      <c r="J6" s="7">
        <v>1597000</v>
      </c>
      <c r="K6" s="8">
        <f>M6*J6</f>
        <v>718650</v>
      </c>
      <c r="L6" s="9">
        <f>J6-K6</f>
        <v>878350</v>
      </c>
      <c r="M6" s="10">
        <v>0.45</v>
      </c>
      <c r="N6" s="11">
        <f>L6/(H6+I6+K6)</f>
        <v>0.8211564530453886</v>
      </c>
    </row>
    <row r="7" spans="1:14" ht="12.75">
      <c r="A7" s="2" t="s">
        <v>12</v>
      </c>
      <c r="B7" s="3" t="s">
        <v>23</v>
      </c>
      <c r="C7" s="4">
        <v>611490</v>
      </c>
      <c r="D7" s="5" t="s">
        <v>24</v>
      </c>
      <c r="E7" s="3">
        <v>10</v>
      </c>
      <c r="F7" s="6">
        <v>6474</v>
      </c>
      <c r="G7" s="3">
        <v>289</v>
      </c>
      <c r="H7" s="7">
        <v>8121000</v>
      </c>
      <c r="I7" s="7">
        <v>30450000</v>
      </c>
      <c r="J7" s="7">
        <v>48321000</v>
      </c>
      <c r="K7" s="8">
        <f>M7*J7</f>
        <v>21744450</v>
      </c>
      <c r="L7" s="9">
        <f>J7-K7</f>
        <v>26576550</v>
      </c>
      <c r="M7" s="10">
        <v>0.45</v>
      </c>
      <c r="N7" s="11">
        <f>L7/(H7+I7+K7)</f>
        <v>0.44062590928195017</v>
      </c>
    </row>
    <row r="8" spans="1:14" ht="12.75">
      <c r="A8" s="2" t="s">
        <v>12</v>
      </c>
      <c r="B8" s="3" t="s">
        <v>25</v>
      </c>
      <c r="C8" s="4">
        <v>613080</v>
      </c>
      <c r="D8" s="5" t="s">
        <v>26</v>
      </c>
      <c r="E8" s="3">
        <v>7</v>
      </c>
      <c r="F8" s="6">
        <v>3152</v>
      </c>
      <c r="G8" s="3">
        <v>137</v>
      </c>
      <c r="H8" s="7">
        <v>2141000</v>
      </c>
      <c r="I8" s="7">
        <v>21090000</v>
      </c>
      <c r="J8" s="7">
        <v>17216000</v>
      </c>
      <c r="K8" s="8">
        <f>M8*J8</f>
        <v>7747200</v>
      </c>
      <c r="L8" s="9">
        <f>J8-K8</f>
        <v>9468800</v>
      </c>
      <c r="M8" s="10">
        <v>0.45</v>
      </c>
      <c r="N8" s="11">
        <f>L8/(H8+I8+K8)</f>
        <v>0.3056601093672324</v>
      </c>
    </row>
    <row r="9" spans="1:14" ht="12.75">
      <c r="A9" s="2" t="s">
        <v>12</v>
      </c>
      <c r="B9" s="3" t="s">
        <v>27</v>
      </c>
      <c r="C9" s="4">
        <v>613980</v>
      </c>
      <c r="D9" s="5" t="s">
        <v>28</v>
      </c>
      <c r="E9" s="3">
        <v>1</v>
      </c>
      <c r="F9" s="6">
        <v>447</v>
      </c>
      <c r="G9" s="3">
        <v>21</v>
      </c>
      <c r="H9" s="7">
        <v>824000</v>
      </c>
      <c r="I9" s="7">
        <v>2356000</v>
      </c>
      <c r="J9" s="7">
        <v>2291000</v>
      </c>
      <c r="K9" s="8">
        <f>M9*J9</f>
        <v>1030950</v>
      </c>
      <c r="L9" s="9">
        <f>J9-K9</f>
        <v>1260050</v>
      </c>
      <c r="M9" s="10">
        <v>0.45</v>
      </c>
      <c r="N9" s="11">
        <f>L9/(H9+I9+K9)</f>
        <v>0.29923176480366664</v>
      </c>
    </row>
    <row r="10" spans="1:14" ht="12.75">
      <c r="A10" s="2" t="s">
        <v>12</v>
      </c>
      <c r="B10" s="3" t="s">
        <v>29</v>
      </c>
      <c r="C10" s="4">
        <v>602216</v>
      </c>
      <c r="D10" s="5" t="s">
        <v>30</v>
      </c>
      <c r="E10" s="3">
        <v>1</v>
      </c>
      <c r="F10" s="6">
        <v>305</v>
      </c>
      <c r="G10" s="3">
        <v>15</v>
      </c>
      <c r="H10" s="7">
        <v>202000</v>
      </c>
      <c r="I10" s="7">
        <v>132000</v>
      </c>
      <c r="J10" s="7">
        <v>1545000</v>
      </c>
      <c r="K10" s="8">
        <f>M10*J10</f>
        <v>695250</v>
      </c>
      <c r="L10" s="9">
        <f>J10-K10</f>
        <v>849750</v>
      </c>
      <c r="M10" s="10">
        <v>0.45</v>
      </c>
      <c r="N10" s="11">
        <f>L10/(H10+I10+K10)</f>
        <v>0.8256011658974982</v>
      </c>
    </row>
    <row r="11" spans="1:14" ht="12.75">
      <c r="A11" s="2" t="s">
        <v>12</v>
      </c>
      <c r="B11" s="3" t="s">
        <v>31</v>
      </c>
      <c r="C11" s="4">
        <v>601730</v>
      </c>
      <c r="D11" s="5" t="s">
        <v>32</v>
      </c>
      <c r="E11" s="3">
        <v>1</v>
      </c>
      <c r="F11" s="6">
        <v>1508</v>
      </c>
      <c r="G11" s="3">
        <v>71</v>
      </c>
      <c r="H11" s="7">
        <v>414000</v>
      </c>
      <c r="I11" s="7">
        <v>12682000</v>
      </c>
      <c r="J11" s="7">
        <v>11162000</v>
      </c>
      <c r="K11" s="8">
        <f>M11*J11</f>
        <v>5022900</v>
      </c>
      <c r="L11" s="9">
        <f>J11-K11</f>
        <v>6139100</v>
      </c>
      <c r="M11" s="10">
        <v>0.45</v>
      </c>
      <c r="N11" s="11">
        <f>L11/(H11+I11+K11)</f>
        <v>0.33882299698105295</v>
      </c>
    </row>
    <row r="12" spans="1:14" ht="12.75">
      <c r="A12" s="2" t="s">
        <v>12</v>
      </c>
      <c r="B12" s="3" t="s">
        <v>33</v>
      </c>
      <c r="C12" s="4">
        <v>601986</v>
      </c>
      <c r="D12" s="5" t="s">
        <v>34</v>
      </c>
      <c r="E12" s="3">
        <v>1</v>
      </c>
      <c r="F12" s="6">
        <v>1376</v>
      </c>
      <c r="G12" s="3">
        <v>63</v>
      </c>
      <c r="H12" s="7">
        <v>136000</v>
      </c>
      <c r="I12" s="7">
        <v>5620000</v>
      </c>
      <c r="J12" s="7">
        <v>3362000</v>
      </c>
      <c r="K12" s="8">
        <f>M12*J12</f>
        <v>1512900</v>
      </c>
      <c r="L12" s="9">
        <f>J12-K12</f>
        <v>1849100</v>
      </c>
      <c r="M12" s="10">
        <v>0.45</v>
      </c>
      <c r="N12" s="11">
        <f>L12/(H12+I12+K12)</f>
        <v>0.2543851201694892</v>
      </c>
    </row>
    <row r="13" spans="1:14" ht="12.75">
      <c r="A13" s="2" t="s">
        <v>12</v>
      </c>
      <c r="B13" s="3" t="s">
        <v>35</v>
      </c>
      <c r="C13" s="4">
        <v>602261</v>
      </c>
      <c r="D13" s="5" t="s">
        <v>36</v>
      </c>
      <c r="E13" s="3">
        <v>1</v>
      </c>
      <c r="F13" s="6">
        <v>1590</v>
      </c>
      <c r="G13" s="3">
        <v>79</v>
      </c>
      <c r="H13" s="7">
        <v>688000</v>
      </c>
      <c r="I13" s="7">
        <v>9770000</v>
      </c>
      <c r="J13" s="7">
        <v>6022000</v>
      </c>
      <c r="K13" s="8">
        <f>M13*J13</f>
        <v>2709900</v>
      </c>
      <c r="L13" s="9">
        <f>J13-K13</f>
        <v>3312100</v>
      </c>
      <c r="M13" s="10">
        <v>0.45</v>
      </c>
      <c r="N13" s="11">
        <f>L13/(H13+I13+K13)</f>
        <v>0.25152833785189743</v>
      </c>
    </row>
    <row r="14" spans="1:14" ht="12.75">
      <c r="A14" s="2" t="s">
        <v>12</v>
      </c>
      <c r="B14" s="3" t="s">
        <v>37</v>
      </c>
      <c r="C14" s="4">
        <v>622560</v>
      </c>
      <c r="D14" s="5" t="s">
        <v>38</v>
      </c>
      <c r="E14" s="3">
        <v>7</v>
      </c>
      <c r="F14" s="6">
        <v>2889</v>
      </c>
      <c r="G14" s="3">
        <v>131</v>
      </c>
      <c r="H14" s="7">
        <v>2323000</v>
      </c>
      <c r="I14" s="7">
        <v>17232000</v>
      </c>
      <c r="J14" s="7">
        <v>15935000</v>
      </c>
      <c r="K14" s="8">
        <f>M14*J14</f>
        <v>7170750</v>
      </c>
      <c r="L14" s="9">
        <f>J14-K14</f>
        <v>8764250</v>
      </c>
      <c r="M14" s="10">
        <v>0.45</v>
      </c>
      <c r="N14" s="11">
        <f>L14/(H14+I14+K14)</f>
        <v>0.3279327988924539</v>
      </c>
    </row>
    <row r="15" spans="1:14" ht="12.75">
      <c r="A15" s="2" t="s">
        <v>12</v>
      </c>
      <c r="B15" s="3" t="s">
        <v>39</v>
      </c>
      <c r="C15" s="4">
        <v>602053</v>
      </c>
      <c r="D15" s="5" t="s">
        <v>40</v>
      </c>
      <c r="E15" s="3">
        <v>1</v>
      </c>
      <c r="F15" s="6">
        <v>260</v>
      </c>
      <c r="G15" s="3">
        <v>154</v>
      </c>
      <c r="H15" s="7">
        <v>369000</v>
      </c>
      <c r="I15" s="7">
        <v>1281000</v>
      </c>
      <c r="J15" s="7">
        <v>1683000</v>
      </c>
      <c r="K15" s="8">
        <f>M15*J15</f>
        <v>757350</v>
      </c>
      <c r="L15" s="9">
        <f>J15-K15</f>
        <v>925650</v>
      </c>
      <c r="M15" s="10">
        <v>0.45</v>
      </c>
      <c r="N15" s="11">
        <f>L15/(H15+I15+K15)</f>
        <v>0.3845099383139136</v>
      </c>
    </row>
    <row r="16" spans="1:14" ht="12.75">
      <c r="A16" s="2" t="s">
        <v>12</v>
      </c>
      <c r="B16" s="3" t="s">
        <v>41</v>
      </c>
      <c r="C16" s="4">
        <v>601401</v>
      </c>
      <c r="D16" s="5" t="s">
        <v>42</v>
      </c>
      <c r="E16" s="3">
        <v>0</v>
      </c>
      <c r="F16" s="6">
        <v>0</v>
      </c>
      <c r="G16" s="3">
        <v>0</v>
      </c>
      <c r="H16" s="7">
        <v>0</v>
      </c>
      <c r="I16" s="7">
        <v>2466000</v>
      </c>
      <c r="J16" s="7">
        <v>0</v>
      </c>
      <c r="K16" s="8">
        <f>M16*J16</f>
        <v>0</v>
      </c>
      <c r="L16" s="9">
        <f>J16-K16</f>
        <v>0</v>
      </c>
      <c r="M16" s="10">
        <v>0.45</v>
      </c>
      <c r="N16" s="11" t="s">
        <v>43</v>
      </c>
    </row>
    <row r="17" spans="1:14" ht="12.75">
      <c r="A17" s="2" t="s">
        <v>12</v>
      </c>
      <c r="B17" s="3" t="s">
        <v>44</v>
      </c>
      <c r="C17" s="4">
        <v>602582</v>
      </c>
      <c r="D17" s="5" t="s">
        <v>45</v>
      </c>
      <c r="E17" s="3">
        <v>1</v>
      </c>
      <c r="F17" s="6">
        <v>77</v>
      </c>
      <c r="G17" s="3">
        <v>4</v>
      </c>
      <c r="H17" s="7">
        <v>0</v>
      </c>
      <c r="I17" s="7">
        <v>0</v>
      </c>
      <c r="J17" s="7">
        <v>0</v>
      </c>
      <c r="K17" s="8">
        <f>M17*J17</f>
        <v>0</v>
      </c>
      <c r="L17" s="9">
        <f>J17-K17</f>
        <v>0</v>
      </c>
      <c r="M17" s="10">
        <v>0.45</v>
      </c>
      <c r="N17" s="11" t="s">
        <v>43</v>
      </c>
    </row>
    <row r="18" spans="1:14" ht="12.75">
      <c r="A18" s="2" t="s">
        <v>12</v>
      </c>
      <c r="B18" s="3" t="s">
        <v>46</v>
      </c>
      <c r="C18" s="4">
        <v>627120</v>
      </c>
      <c r="D18" s="5" t="s">
        <v>47</v>
      </c>
      <c r="E18" s="3">
        <v>2</v>
      </c>
      <c r="F18" s="6">
        <v>436</v>
      </c>
      <c r="G18" s="3">
        <v>21</v>
      </c>
      <c r="H18" s="7">
        <v>531000</v>
      </c>
      <c r="I18" s="7">
        <v>1612000</v>
      </c>
      <c r="J18" s="7">
        <v>4454000</v>
      </c>
      <c r="K18" s="8">
        <f>M18*J18</f>
        <v>2004300</v>
      </c>
      <c r="L18" s="9">
        <f>J18-K18</f>
        <v>2449700</v>
      </c>
      <c r="M18" s="10">
        <v>0.45</v>
      </c>
      <c r="N18" s="11">
        <f>L18/(H18+I18+K18)</f>
        <v>0.5906734501965134</v>
      </c>
    </row>
    <row r="19" spans="1:14" ht="12.75">
      <c r="A19" s="2" t="s">
        <v>12</v>
      </c>
      <c r="B19" s="3" t="s">
        <v>48</v>
      </c>
      <c r="C19" s="4">
        <v>602494</v>
      </c>
      <c r="D19" s="5" t="s">
        <v>49</v>
      </c>
      <c r="E19" s="3">
        <v>1</v>
      </c>
      <c r="F19" s="6">
        <v>300</v>
      </c>
      <c r="G19" s="3">
        <v>17</v>
      </c>
      <c r="H19" s="7">
        <v>230000</v>
      </c>
      <c r="I19" s="7">
        <v>1129000</v>
      </c>
      <c r="J19" s="7">
        <v>1245000</v>
      </c>
      <c r="K19" s="8">
        <f>M19*J19</f>
        <v>560250</v>
      </c>
      <c r="L19" s="9">
        <f>J19-K19</f>
        <v>684750</v>
      </c>
      <c r="M19" s="10">
        <v>0.45</v>
      </c>
      <c r="N19" s="11">
        <f>L19/(H19+I19+K19)</f>
        <v>0.35677999218444706</v>
      </c>
    </row>
    <row r="20" spans="1:14" ht="12.75">
      <c r="A20" s="2" t="s">
        <v>12</v>
      </c>
      <c r="B20" s="3" t="s">
        <v>50</v>
      </c>
      <c r="C20" s="4">
        <v>691025</v>
      </c>
      <c r="D20" s="5" t="s">
        <v>51</v>
      </c>
      <c r="E20" s="3">
        <v>4</v>
      </c>
      <c r="F20" s="6">
        <v>399</v>
      </c>
      <c r="G20" s="3">
        <v>38</v>
      </c>
      <c r="H20" s="7">
        <v>24448000</v>
      </c>
      <c r="I20" s="7">
        <v>65539000</v>
      </c>
      <c r="J20" s="7">
        <v>54956000</v>
      </c>
      <c r="K20" s="8">
        <f>M20*J20</f>
        <v>24730200</v>
      </c>
      <c r="L20" s="9">
        <f>J20-K20</f>
        <v>30225800</v>
      </c>
      <c r="M20" s="10">
        <v>0.45</v>
      </c>
      <c r="N20" s="11">
        <f>L20/(H20+I20+K20)</f>
        <v>0.26348097756918754</v>
      </c>
    </row>
    <row r="21" spans="1:14" ht="12.75">
      <c r="A21" s="2" t="s">
        <v>12</v>
      </c>
      <c r="B21" s="3" t="s">
        <v>52</v>
      </c>
      <c r="C21" s="4">
        <v>630720</v>
      </c>
      <c r="D21" s="5" t="s">
        <v>53</v>
      </c>
      <c r="E21" s="3">
        <v>2</v>
      </c>
      <c r="F21" s="6">
        <v>766</v>
      </c>
      <c r="G21" s="3">
        <v>40</v>
      </c>
      <c r="H21" s="7">
        <v>933000</v>
      </c>
      <c r="I21" s="7">
        <v>6751000</v>
      </c>
      <c r="J21" s="7">
        <v>2451000</v>
      </c>
      <c r="K21" s="8">
        <f>M21*J21</f>
        <v>1102950</v>
      </c>
      <c r="L21" s="9">
        <f>J21-K21</f>
        <v>1348050</v>
      </c>
      <c r="M21" s="10">
        <v>0.45</v>
      </c>
      <c r="N21" s="11">
        <f>L21/(H21+I21+K21)</f>
        <v>0.15341500748268738</v>
      </c>
    </row>
    <row r="22" spans="1:14" ht="12.75">
      <c r="A22" s="2" t="s">
        <v>12</v>
      </c>
      <c r="B22" s="3" t="s">
        <v>54</v>
      </c>
      <c r="C22" s="4">
        <v>630750</v>
      </c>
      <c r="D22" s="5" t="s">
        <v>55</v>
      </c>
      <c r="E22" s="3">
        <v>6</v>
      </c>
      <c r="F22" s="6">
        <v>4012</v>
      </c>
      <c r="G22" s="3">
        <v>185</v>
      </c>
      <c r="H22" s="7">
        <v>4069000</v>
      </c>
      <c r="I22" s="7">
        <v>45876000</v>
      </c>
      <c r="J22" s="7">
        <v>37385000</v>
      </c>
      <c r="K22" s="8">
        <f>M22*J22</f>
        <v>16823250</v>
      </c>
      <c r="L22" s="9">
        <f>J22-K22</f>
        <v>20561750</v>
      </c>
      <c r="M22" s="10">
        <v>0.45</v>
      </c>
      <c r="N22" s="11">
        <f>L22/(H22+I22+K22)</f>
        <v>0.30795700052045694</v>
      </c>
    </row>
    <row r="23" spans="1:14" ht="12.75">
      <c r="A23" s="2" t="s">
        <v>12</v>
      </c>
      <c r="B23" s="3" t="s">
        <v>56</v>
      </c>
      <c r="C23" s="4">
        <v>601674</v>
      </c>
      <c r="D23" s="5" t="s">
        <v>57</v>
      </c>
      <c r="E23" s="3">
        <v>1</v>
      </c>
      <c r="F23" s="6">
        <v>77</v>
      </c>
      <c r="G23" s="3">
        <v>7</v>
      </c>
      <c r="H23" s="7">
        <v>83000</v>
      </c>
      <c r="I23" s="7">
        <v>746000</v>
      </c>
      <c r="J23" s="7">
        <v>1003000</v>
      </c>
      <c r="K23" s="8">
        <f>M23*J23</f>
        <v>451350</v>
      </c>
      <c r="L23" s="9">
        <f>J23-K23</f>
        <v>551650</v>
      </c>
      <c r="M23" s="10">
        <v>0.45</v>
      </c>
      <c r="N23" s="11">
        <f>L23/(H23+I23+K23)</f>
        <v>0.430858749560667</v>
      </c>
    </row>
    <row r="24" spans="1:14" ht="12.75">
      <c r="A24" s="2" t="s">
        <v>12</v>
      </c>
      <c r="B24" s="3" t="s">
        <v>58</v>
      </c>
      <c r="C24" s="4">
        <v>602312</v>
      </c>
      <c r="D24" s="5" t="s">
        <v>59</v>
      </c>
      <c r="E24" s="3">
        <v>1</v>
      </c>
      <c r="F24" s="6">
        <v>479</v>
      </c>
      <c r="G24" s="3">
        <v>16</v>
      </c>
      <c r="H24" s="7">
        <v>169000</v>
      </c>
      <c r="I24" s="7">
        <v>1558000</v>
      </c>
      <c r="J24" s="7">
        <v>2068000</v>
      </c>
      <c r="K24" s="8">
        <f>M24*J24</f>
        <v>930600</v>
      </c>
      <c r="L24" s="9">
        <f>J24-K24</f>
        <v>1137400</v>
      </c>
      <c r="M24" s="10">
        <v>0.45</v>
      </c>
      <c r="N24" s="11">
        <f>L24/(H24+I24+K24)</f>
        <v>0.4279801324503311</v>
      </c>
    </row>
    <row r="25" spans="1:14" ht="12.75">
      <c r="A25" s="2" t="s">
        <v>12</v>
      </c>
      <c r="B25" s="3" t="s">
        <v>60</v>
      </c>
      <c r="C25" s="4">
        <v>602268</v>
      </c>
      <c r="D25" s="5" t="s">
        <v>61</v>
      </c>
      <c r="E25" s="3">
        <v>1</v>
      </c>
      <c r="F25" s="6">
        <v>1176</v>
      </c>
      <c r="G25" s="3">
        <v>51</v>
      </c>
      <c r="H25" s="7">
        <v>513000</v>
      </c>
      <c r="I25" s="7">
        <v>1519000</v>
      </c>
      <c r="J25" s="7">
        <v>10091000</v>
      </c>
      <c r="K25" s="8">
        <f>M25*J25</f>
        <v>4540950</v>
      </c>
      <c r="L25" s="9">
        <f>J25-K25</f>
        <v>5550050</v>
      </c>
      <c r="M25" s="10">
        <v>0.45</v>
      </c>
      <c r="N25" s="11">
        <f>L25/(H25+I25+K25)</f>
        <v>0.844377334378019</v>
      </c>
    </row>
    <row r="26" spans="1:14" ht="12.75">
      <c r="A26" s="2" t="s">
        <v>12</v>
      </c>
      <c r="B26" s="3" t="s">
        <v>62</v>
      </c>
      <c r="C26" s="4">
        <v>600013</v>
      </c>
      <c r="D26" s="5" t="s">
        <v>63</v>
      </c>
      <c r="E26" s="3">
        <v>18</v>
      </c>
      <c r="F26" s="6">
        <v>11407</v>
      </c>
      <c r="G26" s="3">
        <v>530</v>
      </c>
      <c r="H26" s="7">
        <v>11884000</v>
      </c>
      <c r="I26" s="7">
        <v>85714000</v>
      </c>
      <c r="J26" s="7">
        <v>82197000</v>
      </c>
      <c r="K26" s="8">
        <f>M26*J26</f>
        <v>36988650</v>
      </c>
      <c r="L26" s="9">
        <f>J26-K26</f>
        <v>45208350</v>
      </c>
      <c r="M26" s="10">
        <v>0.45</v>
      </c>
      <c r="N26" s="11">
        <f>L26/(H26+I26+K26)</f>
        <v>0.33590515849826114</v>
      </c>
    </row>
    <row r="27" spans="1:14" ht="12.75">
      <c r="A27" s="2" t="s">
        <v>12</v>
      </c>
      <c r="B27" s="3" t="s">
        <v>64</v>
      </c>
      <c r="C27" s="4">
        <v>633600</v>
      </c>
      <c r="D27" s="5" t="s">
        <v>65</v>
      </c>
      <c r="E27" s="3">
        <v>20</v>
      </c>
      <c r="F27" s="6">
        <v>11583</v>
      </c>
      <c r="G27" s="3">
        <v>533</v>
      </c>
      <c r="H27" s="7">
        <v>18857000</v>
      </c>
      <c r="I27" s="7">
        <v>79862000</v>
      </c>
      <c r="J27" s="7">
        <v>64636000</v>
      </c>
      <c r="K27" s="8">
        <f>M27*J27</f>
        <v>29086200</v>
      </c>
      <c r="L27" s="9">
        <f>J27-K27</f>
        <v>35549800</v>
      </c>
      <c r="M27" s="10">
        <v>0.45</v>
      </c>
      <c r="N27" s="11">
        <f>L27/(H27+I27+K27)</f>
        <v>0.2781561313624172</v>
      </c>
    </row>
    <row r="28" spans="1:14" ht="12.75">
      <c r="A28" s="2" t="s">
        <v>12</v>
      </c>
      <c r="B28" s="3" t="s">
        <v>66</v>
      </c>
      <c r="C28" s="4">
        <v>633630</v>
      </c>
      <c r="D28" s="5" t="s">
        <v>67</v>
      </c>
      <c r="E28" s="3">
        <v>8</v>
      </c>
      <c r="F28" s="6">
        <v>10570</v>
      </c>
      <c r="G28" s="3">
        <v>469</v>
      </c>
      <c r="H28" s="7">
        <v>15606000</v>
      </c>
      <c r="I28" s="7">
        <v>105348000</v>
      </c>
      <c r="J28" s="7">
        <v>64879000</v>
      </c>
      <c r="K28" s="8">
        <f>M28*J28</f>
        <v>29195550</v>
      </c>
      <c r="L28" s="9">
        <f>J28-K28</f>
        <v>35683450</v>
      </c>
      <c r="M28" s="10">
        <v>0.45</v>
      </c>
      <c r="N28" s="11">
        <f>L28/(H28+I28+K28)</f>
        <v>0.23765272689794942</v>
      </c>
    </row>
    <row r="29" spans="1:14" ht="12.75">
      <c r="A29" s="2" t="s">
        <v>12</v>
      </c>
      <c r="B29" s="3" t="s">
        <v>68</v>
      </c>
      <c r="C29" s="4">
        <v>601391</v>
      </c>
      <c r="D29" s="5" t="s">
        <v>69</v>
      </c>
      <c r="E29" s="3">
        <v>0</v>
      </c>
      <c r="F29" s="6">
        <v>0</v>
      </c>
      <c r="G29" s="3">
        <v>0</v>
      </c>
      <c r="H29" s="7">
        <v>0</v>
      </c>
      <c r="I29" s="7">
        <v>2000</v>
      </c>
      <c r="J29" s="7">
        <v>0</v>
      </c>
      <c r="K29" s="8">
        <f>M29*J29</f>
        <v>0</v>
      </c>
      <c r="L29" s="9">
        <f>J29-K29</f>
        <v>0</v>
      </c>
      <c r="M29" s="10">
        <v>0.45</v>
      </c>
      <c r="N29" s="11">
        <f>L29/(H29+I29+K29)</f>
        <v>0</v>
      </c>
    </row>
    <row r="30" spans="1:14" ht="12.75">
      <c r="A30" s="2" t="s">
        <v>12</v>
      </c>
      <c r="B30" s="3" t="s">
        <v>70</v>
      </c>
      <c r="C30" s="4">
        <v>642140</v>
      </c>
      <c r="D30" s="5" t="s">
        <v>71</v>
      </c>
      <c r="E30" s="3">
        <v>14</v>
      </c>
      <c r="F30" s="6">
        <v>7593</v>
      </c>
      <c r="G30" s="3">
        <v>332</v>
      </c>
      <c r="H30" s="7">
        <v>9891000</v>
      </c>
      <c r="I30" s="7">
        <v>82983000</v>
      </c>
      <c r="J30" s="7">
        <v>41206000</v>
      </c>
      <c r="K30" s="8">
        <f>M30*J30</f>
        <v>18542700</v>
      </c>
      <c r="L30" s="9">
        <f>J30-K30</f>
        <v>22663300</v>
      </c>
      <c r="M30" s="10">
        <v>0.45</v>
      </c>
      <c r="N30" s="11">
        <f>L30/(H30+I30+K30)</f>
        <v>0.20341026075983223</v>
      </c>
    </row>
    <row r="31" spans="1:14" ht="12.75">
      <c r="A31" s="2" t="s">
        <v>12</v>
      </c>
      <c r="B31" s="12" t="s">
        <v>72</v>
      </c>
      <c r="C31" s="13">
        <v>602473</v>
      </c>
      <c r="D31" s="14" t="s">
        <v>73</v>
      </c>
      <c r="E31" s="12">
        <v>1</v>
      </c>
      <c r="F31" s="15">
        <v>773</v>
      </c>
      <c r="G31" s="12">
        <v>38</v>
      </c>
      <c r="H31" s="7">
        <v>311000</v>
      </c>
      <c r="I31" s="7">
        <v>3322000</v>
      </c>
      <c r="J31" s="7">
        <v>5240000</v>
      </c>
      <c r="K31" s="8">
        <f>M31*J31</f>
        <v>2358000</v>
      </c>
      <c r="L31" s="9">
        <f>J31-K31</f>
        <v>2882000</v>
      </c>
      <c r="M31" s="10">
        <v>0.45</v>
      </c>
      <c r="N31" s="11">
        <f>L31/(H31+I31+K31)</f>
        <v>0.4810549157068937</v>
      </c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4" ht="12.75">
      <c r="A33" s="2" t="s">
        <v>74</v>
      </c>
      <c r="B33" s="2">
        <v>30</v>
      </c>
      <c r="C33" s="2"/>
      <c r="D33" s="2"/>
      <c r="E33" s="2">
        <f>SUM(E2:E31)</f>
        <v>119</v>
      </c>
      <c r="F33" s="8">
        <f>SUM(F2:F31)</f>
        <v>70460</v>
      </c>
      <c r="G33" s="8">
        <f>SUM(G2:G31)</f>
        <v>3380</v>
      </c>
      <c r="H33" s="8">
        <f>SUM(H2:H31)</f>
        <v>107151000</v>
      </c>
      <c r="I33" s="8">
        <f>SUM(I2:I31)</f>
        <v>610370000</v>
      </c>
      <c r="J33" s="8">
        <f>SUM(J2:J31)</f>
        <v>496224000</v>
      </c>
      <c r="K33" s="8">
        <f>SUM(K2:K31)</f>
        <v>223300800</v>
      </c>
      <c r="L33" s="8">
        <f>SUM(L2:L31)</f>
        <v>272923200</v>
      </c>
      <c r="N33" s="11">
        <f>L33/(H33+I33+K33)</f>
        <v>0.2900902168721005</v>
      </c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3:N3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3:N3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2024-03-09T22:48:48Z</dcterms:modified>
  <cp:category/>
  <cp:version/>
  <cp:contentType/>
  <cp:contentStatus/>
  <cp:revision>15</cp:revision>
</cp:coreProperties>
</file>