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<sst xmlns="http://schemas.openxmlformats.org/spreadsheetml/2006/main" count="69" uniqueCount="51">
  <si>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</si>
  <si>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</si>
  <si>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</si>
  <si>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</si>
  <si>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</si>
  <si>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</si>
  <si>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</si>
  <si>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</si>
  <si>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</si>
  <si>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</si>
  <si>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</si>
  <si>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</si>
  <si>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 xml:space="preserve">Nevada  </t>
  </si>
  <si>
    <t>Chicago Park Elementary</t>
  </si>
  <si>
    <t>CA-2966316</t>
  </si>
  <si>
    <t>Clear Creek Elementary</t>
  </si>
  <si>
    <t>CA-2966324</t>
  </si>
  <si>
    <t>Grass Valley Elementary</t>
  </si>
  <si>
    <t>CA-2966332</t>
  </si>
  <si>
    <t xml:space="preserve">John Muir Charter  </t>
  </si>
  <si>
    <t>CA-2930147</t>
  </si>
  <si>
    <t>Nevada City Elementary</t>
  </si>
  <si>
    <t>CA-2966340</t>
  </si>
  <si>
    <t xml:space="preserve">Nevada City School of the Arts </t>
  </si>
  <si>
    <t>CA-0114330</t>
  </si>
  <si>
    <t>Nevada Co Charter Services Authority (JPA)</t>
  </si>
  <si>
    <t>CA-2976745</t>
  </si>
  <si>
    <t>Nevada County Office of Education</t>
  </si>
  <si>
    <t>CA-2910298</t>
  </si>
  <si>
    <t>Nevada County Pupil Transportation</t>
  </si>
  <si>
    <t>CA-2940444</t>
  </si>
  <si>
    <t>Nevada Joint Union High</t>
  </si>
  <si>
    <t>CA-2966357</t>
  </si>
  <si>
    <t>Penn Valley Union Elementary</t>
  </si>
  <si>
    <t>CA-2976877</t>
  </si>
  <si>
    <t>Pleasant Ridge Union Elementary</t>
  </si>
  <si>
    <t>CA-2966373</t>
  </si>
  <si>
    <t xml:space="preserve">Sierra Academy of Expeditionary Learning  </t>
  </si>
  <si>
    <t>CA-0124834</t>
  </si>
  <si>
    <t xml:space="preserve">Sierra Expeditionary Learning </t>
  </si>
  <si>
    <t>CA-0121624</t>
  </si>
  <si>
    <t>Tahoe-Truckee Unified</t>
  </si>
  <si>
    <t>CA-3166944</t>
  </si>
  <si>
    <t>Twin Ridges Elementary</t>
  </si>
  <si>
    <t>CA-2966415</t>
  </si>
  <si>
    <t>Union Hill Elementary</t>
  </si>
  <si>
    <t>CA-2966407</t>
  </si>
  <si>
    <t xml:space="preserve">Yuba River Charter  </t>
  </si>
  <si>
    <t>CA-0114322</t>
  </si>
  <si>
    <t xml:space="preserve">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</si>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</sst>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I1">
      <selection activeCell="I24" sqref="I24"/>
    </sheetView>
  </sheetViews>
  <sheetFormatPr defaultColWidth="12.57421875" defaultRowHeight="12.75"/>
  <cols>
    <col min="1" max="1" width="15.57421875" style="0" customWidth="1"/>
    <col min="2" max="2" width="62.57421875" style="0" customWidth="1"/>
    <col min="3" max="3" width="14.8515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4.57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2" t="s">
        <v>13</v>
      </c>
      <c r="C2" s="3">
        <v>608340</v>
      </c>
      <c r="D2" s="4" t="s">
        <v>14</v>
      </c>
      <c r="E2" s="2">
        <v>2</v>
      </c>
      <c r="F2" s="5">
        <v>153</v>
      </c>
      <c r="G2" s="2">
        <v>9</v>
      </c>
      <c r="H2" s="6">
        <v>139000</v>
      </c>
      <c r="I2" s="6">
        <v>1977000</v>
      </c>
      <c r="J2" s="6">
        <v>1471000</v>
      </c>
      <c r="K2" s="6">
        <f>J2*M2</f>
        <v>661950</v>
      </c>
      <c r="L2" s="7">
        <f>J2-K2</f>
        <v>809050</v>
      </c>
      <c r="M2" s="8">
        <v>0.45</v>
      </c>
      <c r="N2" s="9">
        <f>L2/(H2+I2+K2)</f>
        <v>0.29123994312352636</v>
      </c>
    </row>
    <row r="3" spans="1:14" ht="12.75">
      <c r="A3" s="2" t="s">
        <v>12</v>
      </c>
      <c r="B3" s="2" t="s">
        <v>15</v>
      </c>
      <c r="C3" s="3">
        <v>608880</v>
      </c>
      <c r="D3" s="4" t="s">
        <v>16</v>
      </c>
      <c r="E3" s="2">
        <v>1</v>
      </c>
      <c r="F3" s="5">
        <v>156</v>
      </c>
      <c r="G3" s="2">
        <v>9</v>
      </c>
      <c r="H3" s="6">
        <v>182000</v>
      </c>
      <c r="I3" s="6">
        <v>858000</v>
      </c>
      <c r="J3" s="6">
        <v>1046000</v>
      </c>
      <c r="K3" s="6">
        <f>J3*M3</f>
        <v>470700</v>
      </c>
      <c r="L3" s="7">
        <f>J3-K3</f>
        <v>575300</v>
      </c>
      <c r="M3" s="8">
        <v>0.45</v>
      </c>
      <c r="N3" s="9">
        <f>L3/(H3+I3+K3)</f>
        <v>0.38081683987555437</v>
      </c>
    </row>
    <row r="4" spans="1:14" ht="12.75">
      <c r="A4" s="2" t="s">
        <v>12</v>
      </c>
      <c r="B4" s="2" t="s">
        <v>17</v>
      </c>
      <c r="C4" s="3">
        <v>615780</v>
      </c>
      <c r="D4" s="4" t="s">
        <v>18</v>
      </c>
      <c r="E4" s="2">
        <v>5</v>
      </c>
      <c r="F4" s="5">
        <v>1602</v>
      </c>
      <c r="G4" s="2">
        <v>78</v>
      </c>
      <c r="H4" s="6">
        <v>5015000</v>
      </c>
      <c r="I4" s="6">
        <v>15383000</v>
      </c>
      <c r="J4" s="6">
        <v>8260000</v>
      </c>
      <c r="K4" s="6">
        <f>J4*M4</f>
        <v>3717000</v>
      </c>
      <c r="L4" s="7">
        <f>J4-K4</f>
        <v>4543000</v>
      </c>
      <c r="M4" s="8">
        <v>0.45</v>
      </c>
      <c r="N4" s="9">
        <f>L4/(H4+I4+K4)</f>
        <v>0.188388969521045</v>
      </c>
    </row>
    <row r="5" spans="1:14" ht="12.75">
      <c r="A5" s="2" t="s">
        <v>12</v>
      </c>
      <c r="B5" s="2" t="s">
        <v>19</v>
      </c>
      <c r="C5" s="3">
        <v>602109</v>
      </c>
      <c r="D5" s="4" t="s">
        <v>20</v>
      </c>
      <c r="E5" s="2">
        <v>1</v>
      </c>
      <c r="F5" s="5">
        <v>558</v>
      </c>
      <c r="G5" s="2">
        <v>31</v>
      </c>
      <c r="H5" s="6">
        <v>847000</v>
      </c>
      <c r="I5" s="6">
        <v>4620000</v>
      </c>
      <c r="J5" s="6">
        <v>2703000</v>
      </c>
      <c r="K5" s="6">
        <f>J5*M5</f>
        <v>1216350</v>
      </c>
      <c r="L5" s="7">
        <f>J5-K5</f>
        <v>1486650</v>
      </c>
      <c r="M5" s="8">
        <v>0.45</v>
      </c>
      <c r="N5" s="9">
        <f>L5/(H5+I5+K5)</f>
        <v>0.22244084179341198</v>
      </c>
    </row>
    <row r="6" spans="1:14" ht="12.75">
      <c r="A6" s="2" t="s">
        <v>12</v>
      </c>
      <c r="B6" s="2" t="s">
        <v>21</v>
      </c>
      <c r="C6" s="3">
        <v>626820</v>
      </c>
      <c r="D6" s="4" t="s">
        <v>22</v>
      </c>
      <c r="E6" s="2">
        <v>2</v>
      </c>
      <c r="F6" s="5">
        <v>684</v>
      </c>
      <c r="G6" s="2">
        <v>33</v>
      </c>
      <c r="H6" s="6">
        <v>661000</v>
      </c>
      <c r="I6" s="6">
        <v>9668000</v>
      </c>
      <c r="J6" s="6">
        <v>1988000</v>
      </c>
      <c r="K6" s="6">
        <f>J6*M6</f>
        <v>894600</v>
      </c>
      <c r="L6" s="7">
        <f>J6-K6</f>
        <v>1093400</v>
      </c>
      <c r="M6" s="8">
        <v>0.45</v>
      </c>
      <c r="N6" s="9">
        <f>L6/(H6+I6+K6)</f>
        <v>0.09741972272711073</v>
      </c>
    </row>
    <row r="7" spans="1:14" ht="12.75">
      <c r="A7" s="2" t="s">
        <v>12</v>
      </c>
      <c r="B7" s="2" t="s">
        <v>23</v>
      </c>
      <c r="C7" s="3">
        <v>602424</v>
      </c>
      <c r="D7" s="4" t="s">
        <v>24</v>
      </c>
      <c r="E7" s="2">
        <v>1</v>
      </c>
      <c r="F7" s="5">
        <v>431</v>
      </c>
      <c r="G7" s="2">
        <v>27</v>
      </c>
      <c r="H7" s="6">
        <v>499000</v>
      </c>
      <c r="I7" s="6">
        <v>2364000</v>
      </c>
      <c r="J7" s="6">
        <v>3519000</v>
      </c>
      <c r="K7" s="6">
        <f>J7*M7</f>
        <v>1583550</v>
      </c>
      <c r="L7" s="7">
        <f>J7-K7</f>
        <v>1935450</v>
      </c>
      <c r="M7" s="8">
        <v>0.45</v>
      </c>
      <c r="N7" s="9">
        <f>L7/(H7+I7+K7)</f>
        <v>0.4352700408181624</v>
      </c>
    </row>
    <row r="8" spans="1:14" ht="12.75">
      <c r="A8" s="2" t="s">
        <v>12</v>
      </c>
      <c r="B8" s="2" t="s">
        <v>25</v>
      </c>
      <c r="C8" s="3">
        <v>601417</v>
      </c>
      <c r="D8" s="4" t="s">
        <v>26</v>
      </c>
      <c r="E8" s="2">
        <v>0</v>
      </c>
      <c r="F8" s="5">
        <v>0</v>
      </c>
      <c r="G8" s="2">
        <v>0</v>
      </c>
      <c r="H8" s="6">
        <v>15000</v>
      </c>
      <c r="I8" s="6">
        <v>2021000</v>
      </c>
      <c r="J8" s="6">
        <v>20000</v>
      </c>
      <c r="K8" s="6">
        <f>J8*M8</f>
        <v>9000</v>
      </c>
      <c r="L8" s="7">
        <f>J8-K8</f>
        <v>11000</v>
      </c>
      <c r="M8" s="8">
        <v>0.45</v>
      </c>
      <c r="N8" s="9">
        <f>L8/(H8+I8+K8)</f>
        <v>0.0053789731051344745</v>
      </c>
    </row>
    <row r="9" spans="1:14" ht="12.75">
      <c r="A9" s="2" t="s">
        <v>12</v>
      </c>
      <c r="B9" s="2" t="s">
        <v>27</v>
      </c>
      <c r="C9" s="3">
        <v>691023</v>
      </c>
      <c r="D9" s="4" t="s">
        <v>28</v>
      </c>
      <c r="E9" s="2">
        <v>6</v>
      </c>
      <c r="F9" s="5">
        <v>1129</v>
      </c>
      <c r="G9" s="2">
        <v>63</v>
      </c>
      <c r="H9" s="6">
        <v>4380000</v>
      </c>
      <c r="I9" s="6">
        <v>11283000</v>
      </c>
      <c r="J9" s="6">
        <v>25016000</v>
      </c>
      <c r="K9" s="6">
        <f>J9*M9</f>
        <v>11257200</v>
      </c>
      <c r="L9" s="7">
        <f>J9-K9</f>
        <v>13758800</v>
      </c>
      <c r="M9" s="8">
        <v>0.45</v>
      </c>
      <c r="N9" s="9">
        <f>L9/(H9+I9+K9)</f>
        <v>0.5110957570894719</v>
      </c>
    </row>
    <row r="10" spans="1:14" ht="12.75">
      <c r="A10" s="2" t="s">
        <v>12</v>
      </c>
      <c r="B10" s="2" t="s">
        <v>29</v>
      </c>
      <c r="C10" s="3">
        <v>601379</v>
      </c>
      <c r="D10" s="4" t="s">
        <v>30</v>
      </c>
      <c r="E10" s="2">
        <v>0</v>
      </c>
      <c r="F10" s="5">
        <v>0</v>
      </c>
      <c r="G10" s="2">
        <v>0</v>
      </c>
      <c r="H10" s="6">
        <v>0</v>
      </c>
      <c r="I10" s="6">
        <v>12000</v>
      </c>
      <c r="J10" s="6">
        <v>0</v>
      </c>
      <c r="K10" s="6">
        <f>J10*M10</f>
        <v>0</v>
      </c>
      <c r="L10" s="7">
        <f>J10-K10</f>
        <v>0</v>
      </c>
      <c r="M10" s="8">
        <v>0.45</v>
      </c>
      <c r="N10" s="9">
        <f>L10/(H10+I10+K10)</f>
        <v>0</v>
      </c>
    </row>
    <row r="11" spans="1:14" ht="12.75">
      <c r="A11" s="2" t="s">
        <v>12</v>
      </c>
      <c r="B11" s="2" t="s">
        <v>31</v>
      </c>
      <c r="C11" s="3">
        <v>626880</v>
      </c>
      <c r="D11" s="4" t="s">
        <v>32</v>
      </c>
      <c r="E11" s="2">
        <v>5</v>
      </c>
      <c r="F11" s="5">
        <v>2489</v>
      </c>
      <c r="G11" s="2">
        <v>109</v>
      </c>
      <c r="H11" s="6">
        <v>3471000</v>
      </c>
      <c r="I11" s="6">
        <v>34527000</v>
      </c>
      <c r="J11" s="6">
        <v>13019000</v>
      </c>
      <c r="K11" s="6">
        <f>J11*M11</f>
        <v>5858550</v>
      </c>
      <c r="L11" s="7">
        <f>J11-K11</f>
        <v>7160450</v>
      </c>
      <c r="M11" s="8">
        <v>0.45</v>
      </c>
      <c r="N11" s="9">
        <f>L11/(H11+I11+K11)</f>
        <v>0.16326979664383084</v>
      </c>
    </row>
    <row r="12" spans="1:14" ht="12.75">
      <c r="A12" s="2" t="s">
        <v>12</v>
      </c>
      <c r="B12" s="2" t="s">
        <v>33</v>
      </c>
      <c r="C12" s="3">
        <v>601427</v>
      </c>
      <c r="D12" s="4" t="s">
        <v>34</v>
      </c>
      <c r="E12" s="2">
        <v>4</v>
      </c>
      <c r="F12" s="5">
        <v>609</v>
      </c>
      <c r="G12" s="2">
        <v>28</v>
      </c>
      <c r="H12" s="6">
        <v>1245000</v>
      </c>
      <c r="I12" s="6">
        <v>6476000</v>
      </c>
      <c r="J12" s="6">
        <v>2419000</v>
      </c>
      <c r="K12" s="6">
        <f>J12*M12</f>
        <v>1088550</v>
      </c>
      <c r="L12" s="7">
        <f>J12-K12</f>
        <v>1330450</v>
      </c>
      <c r="M12" s="8">
        <v>0.45</v>
      </c>
      <c r="N12" s="9">
        <f>L12/(H12+I12+K12)</f>
        <v>0.1510236050649579</v>
      </c>
    </row>
    <row r="13" spans="1:14" ht="12.75">
      <c r="A13" s="2" t="s">
        <v>12</v>
      </c>
      <c r="B13" s="2" t="s">
        <v>35</v>
      </c>
      <c r="C13" s="3">
        <v>630930</v>
      </c>
      <c r="D13" s="4" t="s">
        <v>36</v>
      </c>
      <c r="E13" s="2">
        <v>5</v>
      </c>
      <c r="F13" s="5">
        <v>1403</v>
      </c>
      <c r="G13" s="2">
        <v>64</v>
      </c>
      <c r="H13" s="6">
        <v>1875000</v>
      </c>
      <c r="I13" s="6">
        <v>9537000</v>
      </c>
      <c r="J13" s="6">
        <v>5216000</v>
      </c>
      <c r="K13" s="6">
        <f>J13*M13</f>
        <v>2347200</v>
      </c>
      <c r="L13" s="7">
        <f>J13-K13</f>
        <v>2868800</v>
      </c>
      <c r="M13" s="8">
        <v>0.45</v>
      </c>
      <c r="N13" s="9">
        <f>L13/(H13+I13+K13)</f>
        <v>0.20850049421477992</v>
      </c>
    </row>
    <row r="14" spans="1:14" ht="12.75">
      <c r="A14" s="2" t="s">
        <v>12</v>
      </c>
      <c r="B14" s="2" t="s">
        <v>37</v>
      </c>
      <c r="C14" s="3">
        <v>602021</v>
      </c>
      <c r="D14" s="4" t="s">
        <v>38</v>
      </c>
      <c r="E14" s="2">
        <v>1</v>
      </c>
      <c r="F14" s="5">
        <v>164</v>
      </c>
      <c r="G14" s="2">
        <v>14</v>
      </c>
      <c r="H14" s="6">
        <v>217000</v>
      </c>
      <c r="I14" s="6">
        <v>1767000</v>
      </c>
      <c r="J14" s="6">
        <v>308000</v>
      </c>
      <c r="K14" s="6">
        <f>J14*M14</f>
        <v>138600</v>
      </c>
      <c r="L14" s="7">
        <f>J14-K14</f>
        <v>169400</v>
      </c>
      <c r="M14" s="8">
        <v>0.45</v>
      </c>
      <c r="N14" s="9">
        <f>L14/(H14+I14+K14)</f>
        <v>0.07980778290775464</v>
      </c>
    </row>
    <row r="15" spans="1:14" ht="12.75">
      <c r="A15" s="2" t="s">
        <v>12</v>
      </c>
      <c r="B15" s="2" t="s">
        <v>39</v>
      </c>
      <c r="C15" s="3">
        <v>601499</v>
      </c>
      <c r="D15" s="4" t="s">
        <v>40</v>
      </c>
      <c r="E15" s="2">
        <v>1</v>
      </c>
      <c r="F15" s="5">
        <v>211</v>
      </c>
      <c r="G15" s="2">
        <v>9</v>
      </c>
      <c r="H15" s="6">
        <v>108000</v>
      </c>
      <c r="I15" s="6">
        <v>1999000</v>
      </c>
      <c r="J15" s="6">
        <v>281000</v>
      </c>
      <c r="K15" s="6">
        <f>J15*M15</f>
        <v>126450</v>
      </c>
      <c r="L15" s="7">
        <f>J15-K15</f>
        <v>154550</v>
      </c>
      <c r="M15" s="8">
        <v>0.45</v>
      </c>
      <c r="N15" s="9">
        <f>L15/(H15+I15+K15)</f>
        <v>0.06919787772280553</v>
      </c>
    </row>
    <row r="16" spans="1:14" ht="12.75">
      <c r="A16" s="2" t="s">
        <v>12</v>
      </c>
      <c r="B16" s="2" t="s">
        <v>41</v>
      </c>
      <c r="C16" s="3">
        <v>638770</v>
      </c>
      <c r="D16" s="4" t="s">
        <v>42</v>
      </c>
      <c r="E16" s="2">
        <v>11</v>
      </c>
      <c r="F16" s="5">
        <v>3965</v>
      </c>
      <c r="G16" s="2">
        <v>197</v>
      </c>
      <c r="H16" s="6">
        <v>6171000</v>
      </c>
      <c r="I16" s="6">
        <v>78652000</v>
      </c>
      <c r="J16" s="6">
        <v>18376000</v>
      </c>
      <c r="K16" s="6">
        <f>J16*M16</f>
        <v>8269200</v>
      </c>
      <c r="L16" s="7">
        <f>J16-K16</f>
        <v>10106800</v>
      </c>
      <c r="M16" s="8">
        <v>0.45</v>
      </c>
      <c r="N16" s="9">
        <f>L16/(H16+I16+K16)</f>
        <v>0.10856763509724768</v>
      </c>
    </row>
    <row r="17" spans="1:14" ht="12.75">
      <c r="A17" s="2" t="s">
        <v>12</v>
      </c>
      <c r="B17" s="2" t="s">
        <v>43</v>
      </c>
      <c r="C17" s="3">
        <v>600012</v>
      </c>
      <c r="D17" s="4" t="s">
        <v>44</v>
      </c>
      <c r="E17" s="2">
        <v>2</v>
      </c>
      <c r="F17" s="5">
        <v>94</v>
      </c>
      <c r="G17" s="2">
        <v>5</v>
      </c>
      <c r="H17" s="6">
        <v>1912000</v>
      </c>
      <c r="I17" s="6">
        <v>1465000</v>
      </c>
      <c r="J17" s="6">
        <v>523000</v>
      </c>
      <c r="K17" s="6">
        <f>J17*M17</f>
        <v>235350</v>
      </c>
      <c r="L17" s="7">
        <f>J17-K17</f>
        <v>287650</v>
      </c>
      <c r="M17" s="8">
        <v>0.45</v>
      </c>
      <c r="N17" s="9">
        <f>L17/(H17+I17+K17)</f>
        <v>0.07962960399739781</v>
      </c>
    </row>
    <row r="18" spans="1:14" ht="12.75">
      <c r="A18" s="2" t="s">
        <v>12</v>
      </c>
      <c r="B18" s="2" t="s">
        <v>45</v>
      </c>
      <c r="C18" s="3">
        <v>640380</v>
      </c>
      <c r="D18" s="4" t="s">
        <v>46</v>
      </c>
      <c r="E18" s="2">
        <v>2</v>
      </c>
      <c r="F18" s="5">
        <v>682</v>
      </c>
      <c r="G18" s="2">
        <v>34</v>
      </c>
      <c r="H18" s="6">
        <v>698000</v>
      </c>
      <c r="I18" s="6">
        <v>2529000</v>
      </c>
      <c r="J18" s="6">
        <v>6344000</v>
      </c>
      <c r="K18" s="6">
        <f>J18*M18</f>
        <v>2854800</v>
      </c>
      <c r="L18" s="7">
        <f>J18-K18</f>
        <v>3489200</v>
      </c>
      <c r="M18" s="8">
        <v>0.45</v>
      </c>
      <c r="N18" s="9">
        <f>L18/(H18+I18+K18)</f>
        <v>0.5737117300799105</v>
      </c>
    </row>
    <row r="19" spans="1:14" ht="12.75">
      <c r="A19" s="2" t="s">
        <v>12</v>
      </c>
      <c r="B19" s="10" t="s">
        <v>47</v>
      </c>
      <c r="C19" s="11">
        <v>602565</v>
      </c>
      <c r="D19" s="12" t="s">
        <v>48</v>
      </c>
      <c r="E19" s="10">
        <v>1</v>
      </c>
      <c r="F19" s="13">
        <v>315</v>
      </c>
      <c r="G19" s="10">
        <v>15</v>
      </c>
      <c r="H19" s="6">
        <v>0</v>
      </c>
      <c r="I19" s="6">
        <v>0</v>
      </c>
      <c r="J19" s="6">
        <v>0</v>
      </c>
      <c r="K19" s="6">
        <f>J19*M19</f>
        <v>0</v>
      </c>
      <c r="L19" s="7">
        <f>J19-K19</f>
        <v>0</v>
      </c>
      <c r="M19" s="8">
        <v>0.45</v>
      </c>
      <c r="N19" s="9" t="s">
        <v>49</v>
      </c>
    </row>
    <row r="20" ht="12.75">
      <c r="F20" s="14"/>
    </row>
    <row r="21" spans="1:14" ht="12.75">
      <c r="A21" s="15" t="s">
        <v>50</v>
      </c>
      <c r="B21" s="15">
        <v>18</v>
      </c>
      <c r="D21" s="15" t="s">
        <v>49</v>
      </c>
      <c r="E21" s="15">
        <f>SUM(E2:E19)</f>
        <v>50</v>
      </c>
      <c r="F21" s="6">
        <f>SUM(F2:F19)</f>
        <v>14645</v>
      </c>
      <c r="G21" s="15">
        <f>SUM(G2:G19)</f>
        <v>725</v>
      </c>
      <c r="H21" s="6">
        <f>SUM(H2:H19)</f>
        <v>27435000</v>
      </c>
      <c r="I21" s="6">
        <f>SUM(I2:I19)</f>
        <v>185138000</v>
      </c>
      <c r="J21" s="6">
        <f>SUM(J2:J19)</f>
        <v>90509000</v>
      </c>
      <c r="K21" s="6">
        <f>SUM(K2:K19)</f>
        <v>40729050</v>
      </c>
      <c r="L21" s="6">
        <f>SUM(L2:L19)</f>
        <v>49779950</v>
      </c>
      <c r="N21" s="9">
        <f>L21/(H21+I21+K21)</f>
        <v>0.1965240707684758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2024-03-06T18:44:38Z</dcterms:modified>
  <cp:category/>
  <cp:version/>
  <cp:contentType/>
  <cp:contentStatus/>
  <cp:revision>10</cp:revision>
</cp:coreProperties>
</file>