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<sst xmlns="http://schemas.openxmlformats.org/spreadsheetml/2006/main" count="35" uniqueCount="29">
  <si>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</si>
  <si>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</si>
  <si>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</si>
  <si>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</si>
  <si>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</si>
  <si>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</si>
  <si>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</si>
  <si>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</si>
  <si>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</si>
  <si>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</si>
  <si>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</si>
  <si>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</si>
  <si>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Napa</t>
  </si>
  <si>
    <t>Calistoga Joint Unified</t>
  </si>
  <si>
    <t>CA-2866241</t>
  </si>
  <si>
    <t>Howell Mountain Elementary</t>
  </si>
  <si>
    <t>CA-2866258</t>
  </si>
  <si>
    <t>Napa County Office of Education</t>
  </si>
  <si>
    <t>CA-2810280</t>
  </si>
  <si>
    <t>Napa Valley Unified</t>
  </si>
  <si>
    <t>CA-2866266</t>
  </si>
  <si>
    <t>Pope Valley Union Elementary</t>
  </si>
  <si>
    <t>CA-2866282</t>
  </si>
  <si>
    <t>Saint Helena Unified</t>
  </si>
  <si>
    <t>CA-2866290</t>
  </si>
  <si>
    <t>Stone Bridge District</t>
  </si>
  <si>
    <t>CA-0108605</t>
  </si>
  <si>
    <t>TOTALS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</si>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</sst>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K8" sqref="K8"/>
    </sheetView>
  </sheetViews>
  <sheetFormatPr defaultColWidth="12.57421875" defaultRowHeight="12.75"/>
  <cols>
    <col min="1" max="1" width="15.57421875" style="0" customWidth="1"/>
    <col min="2" max="2" width="45.7109375" style="0" customWidth="1"/>
    <col min="3" max="3" width="21.140625" style="0" customWidth="1"/>
    <col min="4" max="4" width="21.421875" style="0" customWidth="1"/>
    <col min="5" max="5" width="17.0039062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7.71093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607020</v>
      </c>
      <c r="D2" s="5" t="s">
        <v>14</v>
      </c>
      <c r="E2" s="3">
        <v>3</v>
      </c>
      <c r="F2" s="3">
        <v>807</v>
      </c>
      <c r="G2" s="3">
        <v>48</v>
      </c>
      <c r="H2" s="6">
        <v>2025000</v>
      </c>
      <c r="I2" s="6">
        <v>18032000</v>
      </c>
      <c r="J2" s="6">
        <v>2398000</v>
      </c>
      <c r="K2" s="6">
        <f>J2*M2</f>
        <v>1079100</v>
      </c>
      <c r="L2" s="6">
        <f>J2-K2</f>
        <v>1318900</v>
      </c>
      <c r="M2" s="7">
        <v>0.45</v>
      </c>
      <c r="N2" s="8">
        <f>L2/(H2+I2+K2)</f>
        <v>0.06240034821939715</v>
      </c>
    </row>
    <row r="3" spans="1:14" ht="12.75">
      <c r="A3" s="2" t="s">
        <v>12</v>
      </c>
      <c r="B3" s="3" t="s">
        <v>15</v>
      </c>
      <c r="C3" s="4">
        <v>617760</v>
      </c>
      <c r="D3" s="5" t="s">
        <v>16</v>
      </c>
      <c r="E3" s="3">
        <v>1</v>
      </c>
      <c r="F3" s="3">
        <v>102</v>
      </c>
      <c r="G3" s="3">
        <v>6</v>
      </c>
      <c r="H3" s="6">
        <v>255000</v>
      </c>
      <c r="I3" s="6">
        <v>1920000</v>
      </c>
      <c r="J3" s="6">
        <v>232000</v>
      </c>
      <c r="K3" s="6">
        <f>J3*M3</f>
        <v>104400</v>
      </c>
      <c r="L3" s="6">
        <f>J3-K3</f>
        <v>127600</v>
      </c>
      <c r="M3" s="7">
        <v>0.45</v>
      </c>
      <c r="N3" s="8">
        <f>L3/(H3+I3+K3)</f>
        <v>0.05597964376590331</v>
      </c>
    </row>
    <row r="4" spans="1:14" ht="12.75">
      <c r="A4" s="2" t="s">
        <v>12</v>
      </c>
      <c r="B4" s="3" t="s">
        <v>17</v>
      </c>
      <c r="C4" s="4">
        <v>691022</v>
      </c>
      <c r="D4" s="5" t="s">
        <v>18</v>
      </c>
      <c r="E4" s="3">
        <v>3</v>
      </c>
      <c r="F4" s="3">
        <v>94</v>
      </c>
      <c r="G4" s="3">
        <v>5</v>
      </c>
      <c r="H4" s="6">
        <v>14816000</v>
      </c>
      <c r="I4" s="6">
        <v>30979000</v>
      </c>
      <c r="J4" s="6">
        <v>12222000</v>
      </c>
      <c r="K4" s="6">
        <f>J4*M4</f>
        <v>5499900</v>
      </c>
      <c r="L4" s="6">
        <f>J4-K4</f>
        <v>6722100</v>
      </c>
      <c r="M4" s="7">
        <v>0.45</v>
      </c>
      <c r="N4" s="8">
        <f>L4/(H4+I4+K4)</f>
        <v>0.1310481158945626</v>
      </c>
    </row>
    <row r="5" spans="1:14" ht="12.75">
      <c r="A5" s="2" t="s">
        <v>12</v>
      </c>
      <c r="B5" s="3" t="s">
        <v>19</v>
      </c>
      <c r="C5" s="4">
        <v>626640</v>
      </c>
      <c r="D5" s="5" t="s">
        <v>20</v>
      </c>
      <c r="E5" s="3">
        <v>26</v>
      </c>
      <c r="F5" s="3">
        <v>16174</v>
      </c>
      <c r="G5" s="3">
        <v>669</v>
      </c>
      <c r="H5" s="6">
        <v>26341000</v>
      </c>
      <c r="I5" s="6">
        <v>148654000</v>
      </c>
      <c r="J5" s="6">
        <v>110389000</v>
      </c>
      <c r="K5" s="6">
        <f>J5*M5</f>
        <v>49675050</v>
      </c>
      <c r="L5" s="6">
        <f>J5-K5</f>
        <v>60713950</v>
      </c>
      <c r="M5" s="7">
        <v>0.45</v>
      </c>
      <c r="N5" s="8">
        <f>L5/(H5+I5+K5)</f>
        <v>0.27023606395244937</v>
      </c>
    </row>
    <row r="6" spans="1:14" ht="12.75">
      <c r="A6" s="2" t="s">
        <v>12</v>
      </c>
      <c r="B6" s="3" t="s">
        <v>21</v>
      </c>
      <c r="C6" s="4">
        <v>631380</v>
      </c>
      <c r="D6" s="5" t="s">
        <v>22</v>
      </c>
      <c r="E6" s="3">
        <v>1</v>
      </c>
      <c r="F6" s="3">
        <v>55</v>
      </c>
      <c r="G6" s="3">
        <v>4</v>
      </c>
      <c r="H6" s="6">
        <v>61000</v>
      </c>
      <c r="I6" s="6">
        <v>1537000</v>
      </c>
      <c r="J6" s="6">
        <v>198000</v>
      </c>
      <c r="K6" s="6">
        <f>J6*M6</f>
        <v>89100</v>
      </c>
      <c r="L6" s="6">
        <f>J6-K6</f>
        <v>108900</v>
      </c>
      <c r="M6" s="7">
        <v>0.45</v>
      </c>
      <c r="N6" s="8">
        <f>L6/(H6+I6+K6)</f>
        <v>0.06454863375022228</v>
      </c>
    </row>
    <row r="7" spans="1:14" ht="12.75">
      <c r="A7" s="2" t="s">
        <v>12</v>
      </c>
      <c r="B7" s="3" t="s">
        <v>23</v>
      </c>
      <c r="C7" s="4">
        <v>637830</v>
      </c>
      <c r="D7" s="5" t="s">
        <v>24</v>
      </c>
      <c r="E7" s="3">
        <v>4</v>
      </c>
      <c r="F7" s="3">
        <v>1121</v>
      </c>
      <c r="G7" s="3">
        <v>87</v>
      </c>
      <c r="H7" s="6">
        <v>2506000</v>
      </c>
      <c r="I7" s="6">
        <v>39742000</v>
      </c>
      <c r="J7" s="6">
        <v>4052000</v>
      </c>
      <c r="K7" s="6">
        <f>J7*M7</f>
        <v>1823400</v>
      </c>
      <c r="L7" s="6">
        <f>J7-K7</f>
        <v>2228600</v>
      </c>
      <c r="M7" s="7">
        <v>0.45</v>
      </c>
      <c r="N7" s="8">
        <f>L7/(H7+I7+K7)</f>
        <v>0.050567942021356255</v>
      </c>
    </row>
    <row r="8" spans="1:14" ht="12.75">
      <c r="A8" s="2" t="s">
        <v>12</v>
      </c>
      <c r="B8" s="9" t="s">
        <v>25</v>
      </c>
      <c r="C8" s="10">
        <v>601978</v>
      </c>
      <c r="D8" s="11" t="s">
        <v>26</v>
      </c>
      <c r="E8" s="9">
        <v>1</v>
      </c>
      <c r="F8" s="9">
        <v>267</v>
      </c>
      <c r="G8" s="9">
        <v>10</v>
      </c>
      <c r="H8" s="6">
        <v>162000</v>
      </c>
      <c r="I8" s="6">
        <v>1809000</v>
      </c>
      <c r="J8" s="6">
        <v>632000</v>
      </c>
      <c r="K8" s="6">
        <f>J8*M8</f>
        <v>284400</v>
      </c>
      <c r="L8" s="6">
        <f>J8-K8</f>
        <v>347600</v>
      </c>
      <c r="M8" s="7">
        <v>0.45</v>
      </c>
      <c r="N8" s="8">
        <f>L8/(H8+I8+K8)</f>
        <v>0.15411900328101447</v>
      </c>
    </row>
    <row r="9" spans="8:12" ht="12.75">
      <c r="H9" s="6"/>
      <c r="I9" s="6"/>
      <c r="J9" s="6"/>
      <c r="K9" s="6"/>
      <c r="L9" s="6"/>
    </row>
    <row r="10" spans="1:14" ht="12.75">
      <c r="A10" s="2" t="s">
        <v>27</v>
      </c>
      <c r="B10" s="2">
        <v>7</v>
      </c>
      <c r="D10" s="2" t="s">
        <v>28</v>
      </c>
      <c r="E10" s="2">
        <f>SUM(E2:E8)</f>
        <v>39</v>
      </c>
      <c r="F10" s="6">
        <f>SUM(F2:F8)</f>
        <v>18620</v>
      </c>
      <c r="G10" s="2">
        <f>SUM(G2:G8)</f>
        <v>829</v>
      </c>
      <c r="H10" s="6">
        <f>SUM(H2:H8)</f>
        <v>46166000</v>
      </c>
      <c r="I10" s="6">
        <f>SUM(I2:I8)</f>
        <v>242673000</v>
      </c>
      <c r="J10" s="6">
        <f>SUM(J2:J8)</f>
        <v>130123000</v>
      </c>
      <c r="K10" s="6">
        <f>SUM(K2:K8)</f>
        <v>58555350</v>
      </c>
      <c r="L10" s="6">
        <f>SUM(L2:L8)</f>
        <v>71567650</v>
      </c>
      <c r="N10" s="8">
        <f>L10/(H10+I10+K10)</f>
        <v>0.20601270573341218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2024-03-06T21:44:29Z</dcterms:modified>
  <cp:category/>
  <cp:version/>
  <cp:contentType/>
  <cp:contentStatus/>
  <cp:revision>4</cp:revision>
</cp:coreProperties>
</file>