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<sst xmlns="http://schemas.openxmlformats.org/spreadsheetml/2006/main" count="113" uniqueCount="81">
  <si>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</si>
  <si>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</si>
  <si>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</si>
  <si>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</si>
  <si>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</si>
  <si>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</si>
  <si>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</si>
  <si>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</si>
  <si>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</si>
  <si>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</si>
  <si>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</si>
  <si>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</si>
  <si>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Monterey</t>
  </si>
  <si>
    <t>Alisal Union</t>
  </si>
  <si>
    <t>CA-2765961</t>
  </si>
  <si>
    <t xml:space="preserve">Bay View Academy </t>
  </si>
  <si>
    <t>CA-0124297</t>
  </si>
  <si>
    <t xml:space="preserve">Big Sur Charter  </t>
  </si>
  <si>
    <t>CA-0118349</t>
  </si>
  <si>
    <t>Big Sur Unified</t>
  </si>
  <si>
    <t>CA-2775150</t>
  </si>
  <si>
    <t>Bradley Union Elementary</t>
  </si>
  <si>
    <t>CA-2765979</t>
  </si>
  <si>
    <t>Carmel Unified</t>
  </si>
  <si>
    <t>CA-2765987</t>
  </si>
  <si>
    <t>Chualar Union</t>
  </si>
  <si>
    <t>CA-2765995</t>
  </si>
  <si>
    <t>Gonzales Unified</t>
  </si>
  <si>
    <t>CA-2775473</t>
  </si>
  <si>
    <t>Graves Elementary</t>
  </si>
  <si>
    <t>CA-2766027</t>
  </si>
  <si>
    <t>Greenfield Union Elementary</t>
  </si>
  <si>
    <t>CA-2766035</t>
  </si>
  <si>
    <t xml:space="preserve">International School of Monterey  </t>
  </si>
  <si>
    <t>CA-6118962</t>
  </si>
  <si>
    <t>King City Union</t>
  </si>
  <si>
    <t>CA-2766050</t>
  </si>
  <si>
    <t>Lagunita Elementary</t>
  </si>
  <si>
    <t>CA-2766076</t>
  </si>
  <si>
    <t xml:space="preserve">Learning for Life Charter  </t>
  </si>
  <si>
    <t>CA-2730240</t>
  </si>
  <si>
    <t>Mission Trails ROP JPA</t>
  </si>
  <si>
    <t>CA-2740105</t>
  </si>
  <si>
    <t>Mission Union Elementary</t>
  </si>
  <si>
    <t>CA-2766084</t>
  </si>
  <si>
    <t xml:space="preserve">Monterey Bay Charter  </t>
  </si>
  <si>
    <t>CA-0112177</t>
  </si>
  <si>
    <t>Monterey County Office of Education</t>
  </si>
  <si>
    <t>CA-2710272</t>
  </si>
  <si>
    <t>Monterey Peninsula Unified</t>
  </si>
  <si>
    <t>CA-2766092</t>
  </si>
  <si>
    <t>North Monterey County Unified</t>
  </si>
  <si>
    <t>CA-2773825</t>
  </si>
  <si>
    <t xml:space="preserve">Oasis Charter Public  </t>
  </si>
  <si>
    <t>CA-6119663</t>
  </si>
  <si>
    <t xml:space="preserve">Open Door Charter  </t>
  </si>
  <si>
    <t>CA-0116491</t>
  </si>
  <si>
    <t xml:space="preserve"> </t>
  </si>
  <si>
    <t>Pacific Grove Unified</t>
  </si>
  <si>
    <t>CA-2766134</t>
  </si>
  <si>
    <t>Salinas City Elementary</t>
  </si>
  <si>
    <t>CA-2766142</t>
  </si>
  <si>
    <t>Salinas Union High</t>
  </si>
  <si>
    <t>CA-2766159</t>
  </si>
  <si>
    <t>San Antonio Union Elementary</t>
  </si>
  <si>
    <t>CA-2766167</t>
  </si>
  <si>
    <t>San Ardo Union Elementary</t>
  </si>
  <si>
    <t>CA-2766175</t>
  </si>
  <si>
    <t>San Lucas Union Elementary</t>
  </si>
  <si>
    <t>CA-2766183</t>
  </si>
  <si>
    <t>Santa Rita Union Elementary</t>
  </si>
  <si>
    <t>CA-2766191</t>
  </si>
  <si>
    <t>Soledad Unified</t>
  </si>
  <si>
    <t>CA-2775440</t>
  </si>
  <si>
    <t>South Monterey County Joint Union High</t>
  </si>
  <si>
    <t>CA-2766068</t>
  </si>
  <si>
    <t>Spreckels Union Elementary</t>
  </si>
  <si>
    <t>CA-2766225</t>
  </si>
  <si>
    <t>Washington Union Elementary</t>
  </si>
  <si>
    <t>CA-2766233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</si>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</sst>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F16">
      <selection activeCell="N36" sqref="B36:N36"/>
    </sheetView>
  </sheetViews>
  <sheetFormatPr defaultColWidth="12.57421875" defaultRowHeight="12.75"/>
  <cols>
    <col min="1" max="1" width="18.140625" style="0" customWidth="1"/>
    <col min="2" max="2" width="57.140625" style="0" customWidth="1"/>
    <col min="3" max="3" width="14.8515625" style="0" customWidth="1"/>
    <col min="4" max="4" width="22.14062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2.8515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601950</v>
      </c>
      <c r="D2" s="5" t="s">
        <v>14</v>
      </c>
      <c r="E2" s="3">
        <v>13</v>
      </c>
      <c r="F2" s="6">
        <v>7509</v>
      </c>
      <c r="G2" s="3">
        <v>323</v>
      </c>
      <c r="H2" s="7">
        <v>26610000</v>
      </c>
      <c r="I2" s="7">
        <v>27576000</v>
      </c>
      <c r="J2" s="7">
        <v>100412000</v>
      </c>
      <c r="K2" s="7">
        <f>M2*J2</f>
        <v>45185400</v>
      </c>
      <c r="L2" s="8">
        <f>J2-K2</f>
        <v>55226600</v>
      </c>
      <c r="M2" s="9">
        <v>0.45</v>
      </c>
      <c r="N2" s="10">
        <f>L2/(H2+I2+K2)</f>
        <v>0.5557595042436757</v>
      </c>
    </row>
    <row r="3" spans="1:14" ht="12.75">
      <c r="A3" s="2" t="s">
        <v>12</v>
      </c>
      <c r="B3" s="3" t="s">
        <v>15</v>
      </c>
      <c r="C3" s="4">
        <v>602120</v>
      </c>
      <c r="D3" s="5" t="s">
        <v>16</v>
      </c>
      <c r="E3" s="3">
        <v>1</v>
      </c>
      <c r="F3" s="6">
        <v>501</v>
      </c>
      <c r="G3" s="3">
        <v>21</v>
      </c>
      <c r="H3" s="7">
        <v>1265000</v>
      </c>
      <c r="I3" s="7">
        <v>2537000</v>
      </c>
      <c r="J3" s="7">
        <v>2307000</v>
      </c>
      <c r="K3" s="7">
        <f>M3*J3</f>
        <v>1038150</v>
      </c>
      <c r="L3" s="8">
        <f>J3-K3</f>
        <v>1268850</v>
      </c>
      <c r="M3" s="9">
        <v>0.45</v>
      </c>
      <c r="N3" s="10">
        <f>L3/(H3+I3+K3)</f>
        <v>0.26215096639566954</v>
      </c>
    </row>
    <row r="4" spans="1:14" ht="12.75">
      <c r="A4" s="2" t="s">
        <v>12</v>
      </c>
      <c r="B4" s="3" t="s">
        <v>17</v>
      </c>
      <c r="C4" s="4">
        <v>602469</v>
      </c>
      <c r="D4" s="5" t="s">
        <v>18</v>
      </c>
      <c r="E4" s="3">
        <v>1</v>
      </c>
      <c r="F4" s="6">
        <v>85</v>
      </c>
      <c r="G4" s="3">
        <v>5</v>
      </c>
      <c r="H4" s="7">
        <v>13000</v>
      </c>
      <c r="I4" s="7">
        <v>637000</v>
      </c>
      <c r="J4" s="7">
        <v>382000</v>
      </c>
      <c r="K4" s="7">
        <f>M4*J4</f>
        <v>171900</v>
      </c>
      <c r="L4" s="8">
        <f>J4-K4</f>
        <v>210100</v>
      </c>
      <c r="M4" s="9">
        <v>0.45</v>
      </c>
      <c r="N4" s="10">
        <f>L4/(H4+I4+K4)</f>
        <v>0.2556272052561139</v>
      </c>
    </row>
    <row r="5" spans="1:14" ht="12.75">
      <c r="A5" s="2" t="s">
        <v>12</v>
      </c>
      <c r="B5" s="3" t="s">
        <v>19</v>
      </c>
      <c r="C5" s="4">
        <v>600031</v>
      </c>
      <c r="D5" s="5" t="s">
        <v>20</v>
      </c>
      <c r="E5" s="3">
        <v>1</v>
      </c>
      <c r="F5" s="6">
        <v>19</v>
      </c>
      <c r="G5" s="3">
        <v>5</v>
      </c>
      <c r="H5" s="7">
        <v>52000</v>
      </c>
      <c r="I5" s="7">
        <v>542000</v>
      </c>
      <c r="J5" s="7">
        <v>808000</v>
      </c>
      <c r="K5" s="7">
        <f>M5*J5</f>
        <v>363600</v>
      </c>
      <c r="L5" s="8">
        <f>J5-K5</f>
        <v>444400</v>
      </c>
      <c r="M5" s="9">
        <v>0.45</v>
      </c>
      <c r="N5" s="10">
        <f>L5/(H5+I5+K5)</f>
        <v>0.4640768588137009</v>
      </c>
    </row>
    <row r="6" spans="1:14" ht="12.75">
      <c r="A6" s="2" t="s">
        <v>12</v>
      </c>
      <c r="B6" s="3" t="s">
        <v>21</v>
      </c>
      <c r="C6" s="4">
        <v>605730</v>
      </c>
      <c r="D6" s="5" t="s">
        <v>22</v>
      </c>
      <c r="E6" s="3">
        <v>1</v>
      </c>
      <c r="F6" s="6">
        <v>37</v>
      </c>
      <c r="G6" s="3">
        <v>3</v>
      </c>
      <c r="H6" s="7">
        <v>54000</v>
      </c>
      <c r="I6" s="7">
        <v>456000</v>
      </c>
      <c r="J6" s="7">
        <v>572000</v>
      </c>
      <c r="K6" s="7">
        <f>M6*J6</f>
        <v>257400</v>
      </c>
      <c r="L6" s="8">
        <f>J6-K6</f>
        <v>314600</v>
      </c>
      <c r="M6" s="9">
        <v>0.45</v>
      </c>
      <c r="N6" s="10">
        <f>L6/(H6+I6+K6)</f>
        <v>0.4099556945530362</v>
      </c>
    </row>
    <row r="7" spans="1:14" ht="12.75">
      <c r="A7" s="2" t="s">
        <v>12</v>
      </c>
      <c r="B7" s="3" t="s">
        <v>23</v>
      </c>
      <c r="C7" s="4">
        <v>607530</v>
      </c>
      <c r="D7" s="5" t="s">
        <v>24</v>
      </c>
      <c r="E7" s="3">
        <v>9</v>
      </c>
      <c r="F7" s="6">
        <v>2274</v>
      </c>
      <c r="G7" s="3">
        <v>139</v>
      </c>
      <c r="H7" s="7">
        <v>3721000</v>
      </c>
      <c r="I7" s="7">
        <v>63053000</v>
      </c>
      <c r="J7" s="7">
        <v>7840000</v>
      </c>
      <c r="K7" s="7">
        <f>M7*J7</f>
        <v>3528000</v>
      </c>
      <c r="L7" s="8">
        <f>J7-K7</f>
        <v>4312000</v>
      </c>
      <c r="M7" s="9">
        <v>0.45</v>
      </c>
      <c r="N7" s="10">
        <f>L7/(H7+I7+K7)</f>
        <v>0.061335381639213676</v>
      </c>
    </row>
    <row r="8" spans="1:14" ht="12.75">
      <c r="A8" s="2" t="s">
        <v>12</v>
      </c>
      <c r="B8" s="3" t="s">
        <v>25</v>
      </c>
      <c r="C8" s="4">
        <v>608580</v>
      </c>
      <c r="D8" s="5" t="s">
        <v>26</v>
      </c>
      <c r="E8" s="3">
        <v>1</v>
      </c>
      <c r="F8" s="6">
        <v>278</v>
      </c>
      <c r="G8" s="3">
        <v>15</v>
      </c>
      <c r="H8" s="7">
        <v>942000</v>
      </c>
      <c r="I8" s="7">
        <v>807000</v>
      </c>
      <c r="J8" s="7">
        <v>3508000</v>
      </c>
      <c r="K8" s="7">
        <f>M8*J8</f>
        <v>1578600</v>
      </c>
      <c r="L8" s="8">
        <f>J8-K8</f>
        <v>1929400</v>
      </c>
      <c r="M8" s="9">
        <v>0.45</v>
      </c>
      <c r="N8" s="10">
        <f>L8/(H8+I8+K8)</f>
        <v>0.5798172857314581</v>
      </c>
    </row>
    <row r="9" spans="1:14" ht="12.75">
      <c r="A9" s="2" t="s">
        <v>12</v>
      </c>
      <c r="B9" s="3" t="s">
        <v>27</v>
      </c>
      <c r="C9" s="4">
        <v>600046</v>
      </c>
      <c r="D9" s="5" t="s">
        <v>28</v>
      </c>
      <c r="E9" s="3">
        <v>3</v>
      </c>
      <c r="F9" s="6">
        <v>2110</v>
      </c>
      <c r="G9" s="3">
        <v>99</v>
      </c>
      <c r="H9" s="7">
        <v>5839000</v>
      </c>
      <c r="I9" s="7">
        <v>13716000</v>
      </c>
      <c r="J9" s="7">
        <v>20713000</v>
      </c>
      <c r="K9" s="7">
        <f>M9*J9</f>
        <v>9320850</v>
      </c>
      <c r="L9" s="8">
        <f>J9-K9</f>
        <v>11392150</v>
      </c>
      <c r="M9" s="9">
        <v>0.45</v>
      </c>
      <c r="N9" s="10">
        <f>L9/(H9+I9+K9)</f>
        <v>0.3945217197069523</v>
      </c>
    </row>
    <row r="10" spans="1:14" ht="12.75">
      <c r="A10" s="2" t="s">
        <v>12</v>
      </c>
      <c r="B10" s="3" t="s">
        <v>29</v>
      </c>
      <c r="C10" s="4">
        <v>615870</v>
      </c>
      <c r="D10" s="5" t="s">
        <v>30</v>
      </c>
      <c r="E10" s="3">
        <v>1</v>
      </c>
      <c r="F10" s="6">
        <v>31</v>
      </c>
      <c r="G10" s="3">
        <v>2</v>
      </c>
      <c r="H10" s="7">
        <v>32000</v>
      </c>
      <c r="I10" s="7">
        <v>155000</v>
      </c>
      <c r="J10" s="7">
        <v>310000</v>
      </c>
      <c r="K10" s="7">
        <f>M10*J10</f>
        <v>139500</v>
      </c>
      <c r="L10" s="8">
        <f>J10-K10</f>
        <v>170500</v>
      </c>
      <c r="M10" s="9">
        <v>0.45</v>
      </c>
      <c r="N10" s="10">
        <f>L10/(H10+I10+K10)</f>
        <v>0.5222052067381318</v>
      </c>
    </row>
    <row r="11" spans="1:14" ht="12.75">
      <c r="A11" s="2" t="s">
        <v>12</v>
      </c>
      <c r="B11" s="3" t="s">
        <v>31</v>
      </c>
      <c r="C11" s="4">
        <v>616080</v>
      </c>
      <c r="D11" s="5" t="s">
        <v>32</v>
      </c>
      <c r="E11" s="3">
        <v>5</v>
      </c>
      <c r="F11" s="6">
        <v>3339</v>
      </c>
      <c r="G11" s="3">
        <v>146</v>
      </c>
      <c r="H11" s="7">
        <v>10149000</v>
      </c>
      <c r="I11" s="7">
        <v>10642000</v>
      </c>
      <c r="J11" s="7">
        <v>43565000</v>
      </c>
      <c r="K11" s="7">
        <f>M11*J11</f>
        <v>19604250</v>
      </c>
      <c r="L11" s="8">
        <f>J11-K11</f>
        <v>23960750</v>
      </c>
      <c r="M11" s="9">
        <v>0.45</v>
      </c>
      <c r="N11" s="10">
        <f>L11/(H11+I11+K11)</f>
        <v>0.59315761135282</v>
      </c>
    </row>
    <row r="12" spans="1:14" ht="12.75">
      <c r="A12" s="2" t="s">
        <v>12</v>
      </c>
      <c r="B12" s="3" t="s">
        <v>33</v>
      </c>
      <c r="C12" s="4">
        <v>601567</v>
      </c>
      <c r="D12" s="5" t="s">
        <v>34</v>
      </c>
      <c r="E12" s="3">
        <v>1</v>
      </c>
      <c r="F12" s="6">
        <v>424</v>
      </c>
      <c r="G12" s="3">
        <v>21</v>
      </c>
      <c r="H12" s="7">
        <v>263000</v>
      </c>
      <c r="I12" s="7">
        <v>2056000</v>
      </c>
      <c r="J12" s="7">
        <v>1991000</v>
      </c>
      <c r="K12" s="7">
        <f>M12*J12</f>
        <v>895950</v>
      </c>
      <c r="L12" s="8">
        <f>J12-K12</f>
        <v>1095050</v>
      </c>
      <c r="M12" s="9">
        <v>0.45</v>
      </c>
      <c r="N12" s="10">
        <f>L12/(H12+I12+K12)</f>
        <v>0.3406118291108726</v>
      </c>
    </row>
    <row r="13" spans="1:14" ht="12.75">
      <c r="A13" s="2" t="s">
        <v>12</v>
      </c>
      <c r="B13" s="3" t="s">
        <v>35</v>
      </c>
      <c r="C13" s="4">
        <v>619680</v>
      </c>
      <c r="D13" s="5" t="s">
        <v>36</v>
      </c>
      <c r="E13" s="3">
        <v>6</v>
      </c>
      <c r="F13" s="6">
        <v>2578</v>
      </c>
      <c r="G13" s="3">
        <v>114</v>
      </c>
      <c r="H13" s="7">
        <v>8138000</v>
      </c>
      <c r="I13" s="7">
        <v>9478000</v>
      </c>
      <c r="J13" s="7">
        <v>27458000</v>
      </c>
      <c r="K13" s="7">
        <f>M13*J13</f>
        <v>12356100</v>
      </c>
      <c r="L13" s="8">
        <f>J13-K13</f>
        <v>15101900</v>
      </c>
      <c r="M13" s="9">
        <v>0.45</v>
      </c>
      <c r="N13" s="10">
        <f>L13/(H13+I13+K13)</f>
        <v>0.5038652613597312</v>
      </c>
    </row>
    <row r="14" spans="1:14" ht="12.75">
      <c r="A14" s="2" t="s">
        <v>12</v>
      </c>
      <c r="B14" s="3" t="s">
        <v>37</v>
      </c>
      <c r="C14" s="4">
        <v>620490</v>
      </c>
      <c r="D14" s="5" t="s">
        <v>38</v>
      </c>
      <c r="E14" s="3">
        <v>1</v>
      </c>
      <c r="F14" s="6">
        <v>76</v>
      </c>
      <c r="G14" s="3">
        <v>5</v>
      </c>
      <c r="H14" s="7">
        <v>60000</v>
      </c>
      <c r="I14" s="7">
        <v>331000</v>
      </c>
      <c r="J14" s="7">
        <v>750000</v>
      </c>
      <c r="K14" s="7">
        <f>M14*J14</f>
        <v>337500</v>
      </c>
      <c r="L14" s="8">
        <f>J14-K14</f>
        <v>412500</v>
      </c>
      <c r="M14" s="9">
        <v>0.45</v>
      </c>
      <c r="N14" s="10">
        <f>L14/(H14+I14+K14)</f>
        <v>0.5662319835277968</v>
      </c>
    </row>
    <row r="15" spans="1:14" ht="12.75">
      <c r="A15" s="2" t="s">
        <v>12</v>
      </c>
      <c r="B15" s="3" t="s">
        <v>39</v>
      </c>
      <c r="C15" s="4">
        <v>602318</v>
      </c>
      <c r="D15" s="5" t="s">
        <v>40</v>
      </c>
      <c r="E15" s="3">
        <v>1</v>
      </c>
      <c r="F15" s="6">
        <v>128</v>
      </c>
      <c r="G15" s="3">
        <v>5</v>
      </c>
      <c r="H15" s="7">
        <v>118000</v>
      </c>
      <c r="I15" s="7">
        <v>705000</v>
      </c>
      <c r="J15" s="7">
        <v>901000</v>
      </c>
      <c r="K15" s="7">
        <f>M15*J15</f>
        <v>405450</v>
      </c>
      <c r="L15" s="8">
        <f>J15-K15</f>
        <v>495550</v>
      </c>
      <c r="M15" s="9">
        <v>0.45</v>
      </c>
      <c r="N15" s="10">
        <f>L15/(H15+I15+K15)</f>
        <v>0.4033945215515487</v>
      </c>
    </row>
    <row r="16" spans="1:14" ht="12.75">
      <c r="A16" s="2" t="s">
        <v>12</v>
      </c>
      <c r="B16" s="3" t="s">
        <v>41</v>
      </c>
      <c r="C16" s="4">
        <v>601385</v>
      </c>
      <c r="D16" s="5" t="s">
        <v>42</v>
      </c>
      <c r="E16" s="3">
        <v>0</v>
      </c>
      <c r="F16" s="6">
        <v>0</v>
      </c>
      <c r="G16" s="3">
        <v>0</v>
      </c>
      <c r="H16" s="7">
        <v>0</v>
      </c>
      <c r="I16" s="7">
        <v>0</v>
      </c>
      <c r="J16" s="7">
        <v>6473000</v>
      </c>
      <c r="K16" s="7">
        <f>M16*J16</f>
        <v>2912850</v>
      </c>
      <c r="L16" s="8">
        <f>J16-K16</f>
        <v>3560150</v>
      </c>
      <c r="M16" s="9">
        <v>0.45</v>
      </c>
      <c r="N16" s="10">
        <f>L16/(H16+I16+K16)</f>
        <v>1.2222222222222223</v>
      </c>
    </row>
    <row r="17" spans="1:14" ht="12.75">
      <c r="A17" s="2" t="s">
        <v>12</v>
      </c>
      <c r="B17" s="3" t="s">
        <v>43</v>
      </c>
      <c r="C17" s="4">
        <v>625110</v>
      </c>
      <c r="D17" s="5" t="s">
        <v>44</v>
      </c>
      <c r="E17" s="3">
        <v>1</v>
      </c>
      <c r="F17" s="6">
        <v>122</v>
      </c>
      <c r="G17" s="3">
        <v>8</v>
      </c>
      <c r="H17" s="7">
        <v>49000</v>
      </c>
      <c r="I17" s="7">
        <v>434000</v>
      </c>
      <c r="J17" s="7">
        <v>1202000</v>
      </c>
      <c r="K17" s="7">
        <f>M17*J17</f>
        <v>540900</v>
      </c>
      <c r="L17" s="8">
        <f>J17-K17</f>
        <v>661100</v>
      </c>
      <c r="M17" s="9">
        <v>0.45</v>
      </c>
      <c r="N17" s="10">
        <f>L17/(H17+I17+K17)</f>
        <v>0.6456685223166325</v>
      </c>
    </row>
    <row r="18" spans="1:14" ht="12.75">
      <c r="A18" s="2" t="s">
        <v>12</v>
      </c>
      <c r="B18" s="3" t="s">
        <v>45</v>
      </c>
      <c r="C18" s="4">
        <v>601570</v>
      </c>
      <c r="D18" s="5" t="s">
        <v>46</v>
      </c>
      <c r="E18" s="3">
        <v>1</v>
      </c>
      <c r="F18" s="6">
        <v>474</v>
      </c>
      <c r="G18" s="3">
        <v>19</v>
      </c>
      <c r="H18" s="7">
        <v>992000</v>
      </c>
      <c r="I18" s="7">
        <v>2520000</v>
      </c>
      <c r="J18" s="7">
        <v>2187000</v>
      </c>
      <c r="K18" s="7">
        <f>M18*J18</f>
        <v>984150</v>
      </c>
      <c r="L18" s="8">
        <f>J18-K18</f>
        <v>1202850</v>
      </c>
      <c r="M18" s="9">
        <v>0.45</v>
      </c>
      <c r="N18" s="10">
        <f>L18/(H18+I18+K18)</f>
        <v>0.26752888582453876</v>
      </c>
    </row>
    <row r="19" spans="1:14" ht="12.75">
      <c r="A19" s="2" t="s">
        <v>12</v>
      </c>
      <c r="B19" s="3" t="s">
        <v>47</v>
      </c>
      <c r="C19" s="4">
        <v>691021</v>
      </c>
      <c r="D19" s="5" t="s">
        <v>48</v>
      </c>
      <c r="E19" s="3">
        <v>4</v>
      </c>
      <c r="F19" s="6">
        <v>633</v>
      </c>
      <c r="G19" s="3">
        <v>64</v>
      </c>
      <c r="H19" s="7">
        <v>34050000</v>
      </c>
      <c r="I19" s="7">
        <v>56543000</v>
      </c>
      <c r="J19" s="7">
        <v>66682000</v>
      </c>
      <c r="K19" s="7">
        <f>M19*J19</f>
        <v>30006900</v>
      </c>
      <c r="L19" s="8">
        <f>J19-K19</f>
        <v>36675100</v>
      </c>
      <c r="M19" s="9">
        <v>0.45</v>
      </c>
      <c r="N19" s="10">
        <f>L19/(H19+I19+K19)</f>
        <v>0.3041055589598333</v>
      </c>
    </row>
    <row r="20" spans="1:14" ht="12.75">
      <c r="A20" s="2" t="s">
        <v>12</v>
      </c>
      <c r="B20" s="3" t="s">
        <v>49</v>
      </c>
      <c r="C20" s="4">
        <v>625530</v>
      </c>
      <c r="D20" s="5" t="s">
        <v>50</v>
      </c>
      <c r="E20" s="3">
        <v>21</v>
      </c>
      <c r="F20" s="6">
        <v>9257</v>
      </c>
      <c r="G20" s="3">
        <v>469</v>
      </c>
      <c r="H20" s="7">
        <v>25058000</v>
      </c>
      <c r="I20" s="7">
        <v>77574000</v>
      </c>
      <c r="J20" s="7">
        <v>65356000</v>
      </c>
      <c r="K20" s="7">
        <f>M20*J20</f>
        <v>29410200</v>
      </c>
      <c r="L20" s="8">
        <f>J20-K20</f>
        <v>35945800</v>
      </c>
      <c r="M20" s="9">
        <v>0.45</v>
      </c>
      <c r="N20" s="10">
        <f>L20/(H20+I20+K20)</f>
        <v>0.272229635677079</v>
      </c>
    </row>
    <row r="21" spans="1:14" ht="12.75">
      <c r="A21" s="2" t="s">
        <v>12</v>
      </c>
      <c r="B21" s="3" t="s">
        <v>51</v>
      </c>
      <c r="C21" s="4">
        <v>627590</v>
      </c>
      <c r="D21" s="5" t="s">
        <v>52</v>
      </c>
      <c r="E21" s="3">
        <v>8</v>
      </c>
      <c r="F21" s="6">
        <v>4483</v>
      </c>
      <c r="G21" s="3">
        <v>201</v>
      </c>
      <c r="H21" s="7">
        <v>14247000</v>
      </c>
      <c r="I21" s="7">
        <v>25422000</v>
      </c>
      <c r="J21" s="7">
        <v>49267000</v>
      </c>
      <c r="K21" s="7">
        <f>M21*J21</f>
        <v>22170150</v>
      </c>
      <c r="L21" s="8">
        <f>J21-K21</f>
        <v>27096850</v>
      </c>
      <c r="M21" s="9">
        <v>0.45</v>
      </c>
      <c r="N21" s="10">
        <f>L21/(H21+I21+K21)</f>
        <v>0.4381827693297854</v>
      </c>
    </row>
    <row r="22" spans="1:14" ht="12.75">
      <c r="A22" s="2" t="s">
        <v>12</v>
      </c>
      <c r="B22" s="3" t="s">
        <v>53</v>
      </c>
      <c r="C22" s="4">
        <v>601603</v>
      </c>
      <c r="D22" s="5" t="s">
        <v>54</v>
      </c>
      <c r="E22" s="3">
        <v>1</v>
      </c>
      <c r="F22" s="6">
        <v>162</v>
      </c>
      <c r="G22" s="3">
        <v>9</v>
      </c>
      <c r="H22" s="7">
        <v>339000</v>
      </c>
      <c r="I22" s="7">
        <v>630000</v>
      </c>
      <c r="J22" s="7">
        <v>2321000</v>
      </c>
      <c r="K22" s="7">
        <f>M22*J22</f>
        <v>1044450</v>
      </c>
      <c r="L22" s="8">
        <f>J22-K22</f>
        <v>1276550</v>
      </c>
      <c r="M22" s="9">
        <v>0.45</v>
      </c>
      <c r="N22" s="10">
        <f>L22/(H22+I22+K22)</f>
        <v>0.6340112741811319</v>
      </c>
    </row>
    <row r="23" spans="1:14" ht="12.75">
      <c r="A23" s="2" t="s">
        <v>12</v>
      </c>
      <c r="B23" s="3" t="s">
        <v>55</v>
      </c>
      <c r="C23" s="4">
        <v>602528</v>
      </c>
      <c r="D23" s="5" t="s">
        <v>56</v>
      </c>
      <c r="E23" s="3">
        <v>1</v>
      </c>
      <c r="F23" s="6">
        <v>55</v>
      </c>
      <c r="G23" s="3">
        <v>3</v>
      </c>
      <c r="H23" s="7">
        <v>0</v>
      </c>
      <c r="I23" s="7">
        <v>0</v>
      </c>
      <c r="J23" s="7">
        <v>0</v>
      </c>
      <c r="K23" s="7">
        <f>M23*J23</f>
        <v>0</v>
      </c>
      <c r="L23" s="8">
        <f>J23-K23</f>
        <v>0</v>
      </c>
      <c r="M23" s="9">
        <v>0.45</v>
      </c>
      <c r="N23" s="10" t="s">
        <v>57</v>
      </c>
    </row>
    <row r="24" spans="1:14" ht="12.75">
      <c r="A24" s="2" t="s">
        <v>12</v>
      </c>
      <c r="B24" s="3" t="s">
        <v>58</v>
      </c>
      <c r="C24" s="4">
        <v>629370</v>
      </c>
      <c r="D24" s="5" t="s">
        <v>59</v>
      </c>
      <c r="E24" s="3">
        <v>5</v>
      </c>
      <c r="F24" s="6">
        <v>1772</v>
      </c>
      <c r="G24" s="3">
        <v>107</v>
      </c>
      <c r="H24" s="7">
        <v>2546000</v>
      </c>
      <c r="I24" s="7">
        <v>37593000</v>
      </c>
      <c r="J24" s="7">
        <v>7988000</v>
      </c>
      <c r="K24" s="7">
        <f>M24*J24</f>
        <v>3594600</v>
      </c>
      <c r="L24" s="8">
        <f>J24-K24</f>
        <v>4393400</v>
      </c>
      <c r="M24" s="9">
        <v>0.45</v>
      </c>
      <c r="N24" s="10">
        <f>L24/(H24+I24+K24)</f>
        <v>0.10045822891323833</v>
      </c>
    </row>
    <row r="25" spans="1:14" ht="12.75">
      <c r="A25" s="2" t="s">
        <v>12</v>
      </c>
      <c r="B25" s="3" t="s">
        <v>60</v>
      </c>
      <c r="C25" s="4">
        <v>633930</v>
      </c>
      <c r="D25" s="5" t="s">
        <v>61</v>
      </c>
      <c r="E25" s="3">
        <v>15</v>
      </c>
      <c r="F25" s="6">
        <v>8273</v>
      </c>
      <c r="G25" s="3">
        <v>359</v>
      </c>
      <c r="H25" s="7">
        <v>21699000</v>
      </c>
      <c r="I25" s="7">
        <v>31536000</v>
      </c>
      <c r="J25" s="7">
        <v>80612000</v>
      </c>
      <c r="K25" s="7">
        <f>M25*J25</f>
        <v>36275400</v>
      </c>
      <c r="L25" s="8">
        <f>J25-K25</f>
        <v>44336600</v>
      </c>
      <c r="M25" s="9">
        <v>0.45</v>
      </c>
      <c r="N25" s="10">
        <f>L25/(H25+I25+K25)</f>
        <v>0.49532344844844844</v>
      </c>
    </row>
    <row r="26" spans="1:14" ht="12.75">
      <c r="A26" s="2" t="s">
        <v>12</v>
      </c>
      <c r="B26" s="3" t="s">
        <v>62</v>
      </c>
      <c r="C26" s="4">
        <v>633980</v>
      </c>
      <c r="D26" s="5" t="s">
        <v>63</v>
      </c>
      <c r="E26" s="3">
        <v>12</v>
      </c>
      <c r="F26" s="6">
        <v>16337</v>
      </c>
      <c r="G26" s="3">
        <v>742</v>
      </c>
      <c r="H26" s="7">
        <v>31194000</v>
      </c>
      <c r="I26" s="7">
        <v>55702000</v>
      </c>
      <c r="J26" s="7">
        <v>209539000</v>
      </c>
      <c r="K26" s="7">
        <f>M26*J26</f>
        <v>94292550</v>
      </c>
      <c r="L26" s="8">
        <f>J26-K26</f>
        <v>115246450</v>
      </c>
      <c r="M26" s="9">
        <v>0.45</v>
      </c>
      <c r="N26" s="10">
        <f>L26/(H26+I26+K26)</f>
        <v>0.6360581283971862</v>
      </c>
    </row>
    <row r="27" spans="1:14" ht="12.75">
      <c r="A27" s="2" t="s">
        <v>12</v>
      </c>
      <c r="B27" s="3" t="s">
        <v>64</v>
      </c>
      <c r="C27" s="4">
        <v>634050</v>
      </c>
      <c r="D27" s="5" t="s">
        <v>65</v>
      </c>
      <c r="E27" s="3">
        <v>1</v>
      </c>
      <c r="F27" s="6">
        <v>137</v>
      </c>
      <c r="G27" s="3">
        <v>8</v>
      </c>
      <c r="H27" s="7">
        <v>373000</v>
      </c>
      <c r="I27" s="7">
        <v>1129000</v>
      </c>
      <c r="J27" s="7">
        <v>659000</v>
      </c>
      <c r="K27" s="7">
        <f>M27*J27</f>
        <v>296550</v>
      </c>
      <c r="L27" s="8">
        <f>J27-K27</f>
        <v>362450</v>
      </c>
      <c r="M27" s="9">
        <v>0.45</v>
      </c>
      <c r="N27" s="10">
        <f>L27/(H27+I27+K27)</f>
        <v>0.20152344944538655</v>
      </c>
    </row>
    <row r="28" spans="1:14" ht="12.75">
      <c r="A28" s="2" t="s">
        <v>12</v>
      </c>
      <c r="B28" s="3" t="s">
        <v>66</v>
      </c>
      <c r="C28" s="4">
        <v>634080</v>
      </c>
      <c r="D28" s="5" t="s">
        <v>67</v>
      </c>
      <c r="E28" s="3">
        <v>1</v>
      </c>
      <c r="F28" s="6">
        <v>79</v>
      </c>
      <c r="G28" s="3">
        <v>5</v>
      </c>
      <c r="H28" s="7">
        <v>461000</v>
      </c>
      <c r="I28" s="7">
        <v>1562000</v>
      </c>
      <c r="J28" s="7">
        <v>644000</v>
      </c>
      <c r="K28" s="7">
        <f>M28*J28</f>
        <v>289800</v>
      </c>
      <c r="L28" s="8">
        <f>J28-K28</f>
        <v>354200</v>
      </c>
      <c r="M28" s="9">
        <v>0.45</v>
      </c>
      <c r="N28" s="10">
        <f>L28/(H28+I28+K28)</f>
        <v>0.15314769975786924</v>
      </c>
    </row>
    <row r="29" spans="1:14" ht="12.75">
      <c r="A29" s="2" t="s">
        <v>12</v>
      </c>
      <c r="B29" s="3" t="s">
        <v>68</v>
      </c>
      <c r="C29" s="4">
        <v>634770</v>
      </c>
      <c r="D29" s="5" t="s">
        <v>69</v>
      </c>
      <c r="E29" s="3">
        <v>1</v>
      </c>
      <c r="F29" s="6">
        <v>70</v>
      </c>
      <c r="G29" s="3">
        <v>4</v>
      </c>
      <c r="H29" s="7">
        <v>346000</v>
      </c>
      <c r="I29" s="7">
        <v>612000</v>
      </c>
      <c r="J29" s="7">
        <v>525000</v>
      </c>
      <c r="K29" s="7">
        <f>M29*J29</f>
        <v>236250</v>
      </c>
      <c r="L29" s="8">
        <f>J29-K29</f>
        <v>288750</v>
      </c>
      <c r="M29" s="9">
        <v>0.45</v>
      </c>
      <c r="N29" s="10">
        <f>L29/(H29+I29+K29)</f>
        <v>0.241783546158677</v>
      </c>
    </row>
    <row r="30" spans="1:14" ht="12.75">
      <c r="A30" s="2" t="s">
        <v>12</v>
      </c>
      <c r="B30" s="3" t="s">
        <v>70</v>
      </c>
      <c r="C30" s="4">
        <v>635790</v>
      </c>
      <c r="D30" s="5" t="s">
        <v>71</v>
      </c>
      <c r="E30" s="3">
        <v>7</v>
      </c>
      <c r="F30" s="6">
        <v>3231</v>
      </c>
      <c r="G30" s="3">
        <v>152</v>
      </c>
      <c r="H30" s="7">
        <v>6875000</v>
      </c>
      <c r="I30" s="7">
        <v>11759000</v>
      </c>
      <c r="J30" s="7">
        <v>39477000</v>
      </c>
      <c r="K30" s="7">
        <f>M30*J30</f>
        <v>17764650</v>
      </c>
      <c r="L30" s="8">
        <f>J30-K30</f>
        <v>21712350</v>
      </c>
      <c r="M30" s="9">
        <v>0.45</v>
      </c>
      <c r="N30" s="10">
        <f>L30/(H30+I30+K30)</f>
        <v>0.5965152553734823</v>
      </c>
    </row>
    <row r="31" spans="1:14" ht="12.75">
      <c r="A31" s="2" t="s">
        <v>12</v>
      </c>
      <c r="B31" s="3" t="s">
        <v>72</v>
      </c>
      <c r="C31" s="4">
        <v>637050</v>
      </c>
      <c r="D31" s="5" t="s">
        <v>73</v>
      </c>
      <c r="E31" s="3">
        <v>11</v>
      </c>
      <c r="F31" s="6">
        <v>4748</v>
      </c>
      <c r="G31" s="3">
        <v>216</v>
      </c>
      <c r="H31" s="7">
        <v>12781000</v>
      </c>
      <c r="I31" s="7">
        <v>16047000</v>
      </c>
      <c r="J31" s="7">
        <v>56271000</v>
      </c>
      <c r="K31" s="7">
        <f>M31*J31</f>
        <v>25321950</v>
      </c>
      <c r="L31" s="8">
        <f>J31-K31</f>
        <v>30949050</v>
      </c>
      <c r="M31" s="9">
        <v>0.45</v>
      </c>
      <c r="N31" s="10">
        <f>L31/(H31+I31+K31)</f>
        <v>0.5715434640290527</v>
      </c>
    </row>
    <row r="32" spans="1:14" ht="12.75">
      <c r="A32" s="2" t="s">
        <v>12</v>
      </c>
      <c r="B32" s="3" t="s">
        <v>74</v>
      </c>
      <c r="C32" s="4">
        <v>619650</v>
      </c>
      <c r="D32" s="5" t="s">
        <v>75</v>
      </c>
      <c r="E32" s="3">
        <v>4</v>
      </c>
      <c r="F32" s="6">
        <v>2762</v>
      </c>
      <c r="G32" s="3">
        <v>123</v>
      </c>
      <c r="H32" s="7">
        <v>8502000</v>
      </c>
      <c r="I32" s="7">
        <v>12701000</v>
      </c>
      <c r="J32" s="7">
        <v>30267000</v>
      </c>
      <c r="K32" s="7">
        <f>M32*J32</f>
        <v>13620150</v>
      </c>
      <c r="L32" s="8">
        <f>J32-K32</f>
        <v>16646850</v>
      </c>
      <c r="M32" s="9">
        <v>0.45</v>
      </c>
      <c r="N32" s="10">
        <f>L32/(H32+I32+K32)</f>
        <v>0.4780397522912201</v>
      </c>
    </row>
    <row r="33" spans="1:14" ht="12.75">
      <c r="A33" s="2" t="s">
        <v>12</v>
      </c>
      <c r="B33" s="3" t="s">
        <v>76</v>
      </c>
      <c r="C33" s="4">
        <v>637710</v>
      </c>
      <c r="D33" s="5" t="s">
        <v>77</v>
      </c>
      <c r="E33" s="3">
        <v>2</v>
      </c>
      <c r="F33" s="6">
        <v>918</v>
      </c>
      <c r="G33" s="3">
        <v>46</v>
      </c>
      <c r="H33" s="7">
        <v>481000</v>
      </c>
      <c r="I33" s="7">
        <v>4618000</v>
      </c>
      <c r="J33" s="7">
        <v>6647000</v>
      </c>
      <c r="K33" s="7">
        <f>M33*J33</f>
        <v>2991150</v>
      </c>
      <c r="L33" s="8">
        <f>J33-K33</f>
        <v>3655850</v>
      </c>
      <c r="M33" s="9">
        <v>0.45</v>
      </c>
      <c r="N33" s="10">
        <f>L33/(H33+I33+K33)</f>
        <v>0.4518890255434077</v>
      </c>
    </row>
    <row r="34" spans="1:14" ht="12.75">
      <c r="A34" s="2" t="s">
        <v>12</v>
      </c>
      <c r="B34" s="11" t="s">
        <v>78</v>
      </c>
      <c r="C34" s="12">
        <v>641610</v>
      </c>
      <c r="D34" s="13" t="s">
        <v>79</v>
      </c>
      <c r="E34" s="11">
        <v>4</v>
      </c>
      <c r="F34" s="14">
        <v>734</v>
      </c>
      <c r="G34" s="11">
        <v>34</v>
      </c>
      <c r="H34" s="7">
        <v>427000</v>
      </c>
      <c r="I34" s="7">
        <v>6889000</v>
      </c>
      <c r="J34" s="7">
        <v>3238000</v>
      </c>
      <c r="K34" s="7">
        <f>M34*J34</f>
        <v>1457100</v>
      </c>
      <c r="L34" s="8">
        <f>J34-K34</f>
        <v>1780900</v>
      </c>
      <c r="M34" s="9">
        <v>0.45</v>
      </c>
      <c r="N34" s="10">
        <f>L34/(H34+I34+K34)</f>
        <v>0.20299552039757895</v>
      </c>
    </row>
    <row r="35" spans="1:5" ht="12.75">
      <c r="A35" s="2"/>
      <c r="B35" s="2"/>
      <c r="C35" s="2"/>
      <c r="D35" s="2"/>
      <c r="E35" s="2"/>
    </row>
    <row r="36" spans="1:14" ht="12.75">
      <c r="A36" s="2" t="s">
        <v>80</v>
      </c>
      <c r="B36" s="2">
        <v>33</v>
      </c>
      <c r="C36" s="2"/>
      <c r="D36" s="2"/>
      <c r="E36" s="2">
        <f>SUM(E2:E34)</f>
        <v>145</v>
      </c>
      <c r="F36" s="7">
        <f>SUM(F2:F34)</f>
        <v>73636</v>
      </c>
      <c r="G36" s="7">
        <f>SUM(G2:G34)</f>
        <v>3472</v>
      </c>
      <c r="H36" s="7">
        <f>SUM(H2:H34)</f>
        <v>217676000</v>
      </c>
      <c r="I36" s="7">
        <f>SUM(I2:I34)</f>
        <v>475962000</v>
      </c>
      <c r="J36" s="7">
        <f>SUM(J2:J34)</f>
        <v>840872000</v>
      </c>
      <c r="K36" s="7">
        <f>SUM(K2:K34)</f>
        <v>378392400</v>
      </c>
      <c r="L36" s="7">
        <f>SUM(L2:L34)</f>
        <v>462479600</v>
      </c>
      <c r="N36" s="10">
        <f>L36/(H36+I36+K36)</f>
        <v>0.43140530343169375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6:N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6:N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2024-03-10T01:52:29Z</dcterms:modified>
  <cp:category/>
  <cp:version/>
  <cp:contentType/>
  <cp:contentStatus/>
  <cp:revision>14</cp:revision>
</cp:coreProperties>
</file>