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<sst xmlns="http://schemas.openxmlformats.org/spreadsheetml/2006/main" count="86" uniqueCount="63">
  <si>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</si>
  <si>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</si>
  <si>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</si>
  <si>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</si>
  <si>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</si>
  <si>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</si>
  <si>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</si>
  <si>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</si>
  <si>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</si>
  <si>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</si>
  <si>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</si>
  <si>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</si>
  <si>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Mendocino</t>
  </si>
  <si>
    <t xml:space="preserve">Accelerated Achievement Academy  </t>
  </si>
  <si>
    <t xml:space="preserve">CA-2330454 </t>
  </si>
  <si>
    <t xml:space="preserve">Anderson Valley Unified </t>
  </si>
  <si>
    <t xml:space="preserve">CA-2365540 </t>
  </si>
  <si>
    <t xml:space="preserve">Arena Union Elementary </t>
  </si>
  <si>
    <t xml:space="preserve">CA-2365557 </t>
  </si>
  <si>
    <t xml:space="preserve">Eel River Charter </t>
  </si>
  <si>
    <t xml:space="preserve">CA-2330272 </t>
  </si>
  <si>
    <t xml:space="preserve">Fort Bragg Unified </t>
  </si>
  <si>
    <t xml:space="preserve">CA-2365565 </t>
  </si>
  <si>
    <t xml:space="preserve">La Vida Charter </t>
  </si>
  <si>
    <t xml:space="preserve">CA-0112300 </t>
  </si>
  <si>
    <t xml:space="preserve">Laytonville Unified </t>
  </si>
  <si>
    <t xml:space="preserve">CA-2373916 </t>
  </si>
  <si>
    <t xml:space="preserve">Leggett Valley Unified </t>
  </si>
  <si>
    <t xml:space="preserve">CA-2375218 </t>
  </si>
  <si>
    <t xml:space="preserve">Manchester Union Elementary </t>
  </si>
  <si>
    <t xml:space="preserve">CA-2365573 </t>
  </si>
  <si>
    <t xml:space="preserve">Mendocino County Office of Education </t>
  </si>
  <si>
    <t xml:space="preserve">CA-2310231 </t>
  </si>
  <si>
    <t xml:space="preserve">Mendocino Unified </t>
  </si>
  <si>
    <t xml:space="preserve">CA-2365581 </t>
  </si>
  <si>
    <t xml:space="preserve">Pacific Community Charter </t>
  </si>
  <si>
    <t xml:space="preserve">CA-6116669 </t>
  </si>
  <si>
    <t xml:space="preserve">Point Arena Joint Union High </t>
  </si>
  <si>
    <t xml:space="preserve">CA-2365599 </t>
  </si>
  <si>
    <t xml:space="preserve">Potter Valley Community Unified </t>
  </si>
  <si>
    <t xml:space="preserve">CA-2373866 </t>
  </si>
  <si>
    <t xml:space="preserve">Redwood Academy of Ukiah </t>
  </si>
  <si>
    <t xml:space="preserve">CA-2330413 </t>
  </si>
  <si>
    <t xml:space="preserve">River Oak Charter  </t>
  </si>
  <si>
    <t xml:space="preserve">CA-0115055 </t>
  </si>
  <si>
    <t xml:space="preserve">Round Valley Unified </t>
  </si>
  <si>
    <t xml:space="preserve">CA-2365607 </t>
  </si>
  <si>
    <t xml:space="preserve">Shanel Valley Academy </t>
  </si>
  <si>
    <t xml:space="preserve">CA-0140814 </t>
  </si>
  <si>
    <t xml:space="preserve"> </t>
  </si>
  <si>
    <t xml:space="preserve">Three Rivers Charter </t>
  </si>
  <si>
    <t xml:space="preserve">CA-0123737 </t>
  </si>
  <si>
    <t xml:space="preserve">Tree of Life Charter </t>
  </si>
  <si>
    <t xml:space="preserve">CA-6117386 </t>
  </si>
  <si>
    <t xml:space="preserve">Ukiah Unified </t>
  </si>
  <si>
    <t xml:space="preserve">CA-2365615 </t>
  </si>
  <si>
    <t xml:space="preserve">Willits Charter </t>
  </si>
  <si>
    <t xml:space="preserve">CA-2330363 </t>
  </si>
  <si>
    <t xml:space="preserve">Willits Elementary Charter </t>
  </si>
  <si>
    <t xml:space="preserve">CA-0125658 </t>
  </si>
  <si>
    <t xml:space="preserve">Willits Unified </t>
  </si>
  <si>
    <t xml:space="preserve">CA-2365623 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</si>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</sst>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0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F13">
      <selection activeCell="N27" sqref="B27:N27"/>
    </sheetView>
  </sheetViews>
  <sheetFormatPr defaultColWidth="12.57421875" defaultRowHeight="12.75"/>
  <cols>
    <col min="1" max="1" width="15.57421875" style="0" customWidth="1"/>
    <col min="2" max="2" width="52.14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1" width="17.8515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22.5" customHeight="1">
      <c r="A2" s="2" t="s">
        <v>12</v>
      </c>
      <c r="B2" s="3" t="s">
        <v>13</v>
      </c>
      <c r="C2" s="3">
        <v>601877</v>
      </c>
      <c r="D2" s="4" t="s">
        <v>14</v>
      </c>
      <c r="E2" s="5">
        <v>1</v>
      </c>
      <c r="F2" s="5">
        <v>138</v>
      </c>
      <c r="G2" s="5">
        <v>9</v>
      </c>
      <c r="H2" s="6">
        <v>90000</v>
      </c>
      <c r="I2" s="6">
        <v>416000</v>
      </c>
      <c r="J2" s="6">
        <v>1239000</v>
      </c>
      <c r="K2" s="6">
        <f>J2*M2</f>
        <v>557550</v>
      </c>
      <c r="L2" s="6">
        <f>J2-K2</f>
        <v>681450</v>
      </c>
      <c r="M2" s="5">
        <v>0.45</v>
      </c>
      <c r="N2" s="7">
        <f>L2/(H2+I2+K2)</f>
        <v>0.6407315123877579</v>
      </c>
    </row>
    <row r="3" spans="1:14" ht="12.75">
      <c r="A3" s="2" t="s">
        <v>12</v>
      </c>
      <c r="B3" s="3" t="s">
        <v>15</v>
      </c>
      <c r="C3" s="3">
        <v>602730</v>
      </c>
      <c r="D3" s="4" t="s">
        <v>16</v>
      </c>
      <c r="E3" s="5">
        <v>2</v>
      </c>
      <c r="F3" s="5">
        <v>420</v>
      </c>
      <c r="G3" s="5">
        <v>26</v>
      </c>
      <c r="H3" s="6">
        <v>763000</v>
      </c>
      <c r="I3" s="6">
        <v>4207000</v>
      </c>
      <c r="J3" s="6">
        <v>3771000</v>
      </c>
      <c r="K3" s="6">
        <f>J3*M3</f>
        <v>1696950</v>
      </c>
      <c r="L3" s="6">
        <f>J3-K3</f>
        <v>2074050</v>
      </c>
      <c r="M3" s="5">
        <v>0.45</v>
      </c>
      <c r="N3" s="7">
        <f>L3/(H3+I3+K3)</f>
        <v>0.31109427849316407</v>
      </c>
    </row>
    <row r="4" spans="1:14" ht="12.75">
      <c r="A4" s="2" t="s">
        <v>12</v>
      </c>
      <c r="B4" s="3" t="s">
        <v>17</v>
      </c>
      <c r="C4" s="8">
        <v>603090</v>
      </c>
      <c r="D4" s="9" t="s">
        <v>18</v>
      </c>
      <c r="E4" s="6">
        <v>1</v>
      </c>
      <c r="F4" s="6">
        <v>225</v>
      </c>
      <c r="G4" s="6">
        <v>12</v>
      </c>
      <c r="H4" s="10">
        <v>833000</v>
      </c>
      <c r="I4" s="10">
        <v>4804000</v>
      </c>
      <c r="J4" s="10">
        <v>1134000</v>
      </c>
      <c r="K4" s="6">
        <f>J4*M4</f>
        <v>510300</v>
      </c>
      <c r="L4" s="6">
        <f>J4-K4</f>
        <v>623700</v>
      </c>
      <c r="M4" s="5">
        <v>0.45</v>
      </c>
      <c r="N4" s="7">
        <f>L4/(H4+I4+K4)</f>
        <v>0.10145917719974623</v>
      </c>
    </row>
    <row r="5" spans="1:14" ht="12.75">
      <c r="A5" s="2" t="s">
        <v>12</v>
      </c>
      <c r="B5" s="3" t="s">
        <v>19</v>
      </c>
      <c r="C5" s="11">
        <v>601644</v>
      </c>
      <c r="D5" s="12" t="s">
        <v>20</v>
      </c>
      <c r="E5" s="13">
        <v>1</v>
      </c>
      <c r="F5" s="13">
        <v>53</v>
      </c>
      <c r="G5" s="13">
        <v>3</v>
      </c>
      <c r="H5" s="14">
        <v>235000</v>
      </c>
      <c r="I5" s="14">
        <v>150000</v>
      </c>
      <c r="J5" s="14">
        <v>498000</v>
      </c>
      <c r="K5" s="6">
        <f>J5*M5</f>
        <v>224100</v>
      </c>
      <c r="L5" s="6">
        <f>J5-K5</f>
        <v>273900</v>
      </c>
      <c r="M5" s="5">
        <v>0.45</v>
      </c>
      <c r="N5" s="7">
        <f>L5/(H5+I5+K5)</f>
        <v>0.4496798555245444</v>
      </c>
    </row>
    <row r="6" spans="1:14" ht="12.75">
      <c r="A6" s="2" t="s">
        <v>12</v>
      </c>
      <c r="B6" s="11" t="s">
        <v>21</v>
      </c>
      <c r="C6" s="3">
        <v>614070</v>
      </c>
      <c r="D6" s="4" t="s">
        <v>22</v>
      </c>
      <c r="E6" s="5">
        <v>7</v>
      </c>
      <c r="F6" s="6">
        <v>1682</v>
      </c>
      <c r="G6" s="5">
        <v>98</v>
      </c>
      <c r="H6" s="6">
        <v>2818000</v>
      </c>
      <c r="I6" s="6">
        <v>11662000</v>
      </c>
      <c r="J6" s="6">
        <v>14496000</v>
      </c>
      <c r="K6" s="6">
        <f>J6*M6</f>
        <v>6523200</v>
      </c>
      <c r="L6" s="6">
        <f>J6-K6</f>
        <v>7972800</v>
      </c>
      <c r="M6" s="5">
        <v>0.45</v>
      </c>
      <c r="N6" s="7">
        <f>L6/(H6+I6+K6)</f>
        <v>0.37959929915441454</v>
      </c>
    </row>
    <row r="7" spans="1:14" ht="12.75">
      <c r="A7" s="2" t="s">
        <v>12</v>
      </c>
      <c r="B7" s="3" t="s">
        <v>23</v>
      </c>
      <c r="C7" s="3">
        <v>602024</v>
      </c>
      <c r="D7" s="4" t="s">
        <v>24</v>
      </c>
      <c r="E7" s="13">
        <v>1</v>
      </c>
      <c r="F7" s="13">
        <v>79</v>
      </c>
      <c r="G7" s="13">
        <v>6</v>
      </c>
      <c r="H7" s="5">
        <v>0</v>
      </c>
      <c r="I7" s="6">
        <v>248000</v>
      </c>
      <c r="J7" s="6">
        <v>640000</v>
      </c>
      <c r="K7" s="6">
        <f>J7*M7</f>
        <v>288000</v>
      </c>
      <c r="L7" s="6">
        <f>J7-K7</f>
        <v>352000</v>
      </c>
      <c r="M7" s="5">
        <v>0.45</v>
      </c>
      <c r="N7" s="7">
        <f>L7/(I7+J7+K7)</f>
        <v>0.29931972789115646</v>
      </c>
    </row>
    <row r="8" spans="1:14" ht="12.75">
      <c r="A8" s="2" t="s">
        <v>12</v>
      </c>
      <c r="B8" s="11" t="s">
        <v>25</v>
      </c>
      <c r="C8" s="3">
        <v>642580</v>
      </c>
      <c r="D8" s="4" t="s">
        <v>26</v>
      </c>
      <c r="E8" s="13">
        <v>3</v>
      </c>
      <c r="F8" s="13">
        <v>337</v>
      </c>
      <c r="G8" s="13">
        <v>21</v>
      </c>
      <c r="H8" s="6">
        <v>510000</v>
      </c>
      <c r="I8" s="6">
        <v>3852000</v>
      </c>
      <c r="J8" s="6">
        <v>2392000</v>
      </c>
      <c r="K8" s="6">
        <f>J8*M8</f>
        <v>1076400</v>
      </c>
      <c r="L8" s="6">
        <f>J8-K8</f>
        <v>1315600</v>
      </c>
      <c r="M8" s="5">
        <v>0.45</v>
      </c>
      <c r="N8" s="7">
        <f>L8/(H8+I8+K8)</f>
        <v>0.24190938511326862</v>
      </c>
    </row>
    <row r="9" spans="1:14" ht="12.75">
      <c r="A9" s="2" t="s">
        <v>12</v>
      </c>
      <c r="B9" s="3" t="s">
        <v>27</v>
      </c>
      <c r="C9" s="3">
        <v>609665</v>
      </c>
      <c r="D9" s="4" t="s">
        <v>28</v>
      </c>
      <c r="E9" s="5">
        <v>5</v>
      </c>
      <c r="F9" s="5">
        <v>125</v>
      </c>
      <c r="G9" s="5">
        <v>13</v>
      </c>
      <c r="H9" s="6">
        <v>106000</v>
      </c>
      <c r="I9" s="6">
        <v>531000</v>
      </c>
      <c r="J9" s="6">
        <v>2094000</v>
      </c>
      <c r="K9" s="6">
        <f>J9*M9</f>
        <v>942300</v>
      </c>
      <c r="L9" s="6">
        <f>J9-K9</f>
        <v>1151700</v>
      </c>
      <c r="M9" s="5">
        <v>0.45</v>
      </c>
      <c r="N9" s="7">
        <f>L9/(H9+I9+K9)</f>
        <v>0.7292471348065599</v>
      </c>
    </row>
    <row r="10" spans="1:14" ht="12.75">
      <c r="A10" s="2" t="s">
        <v>12</v>
      </c>
      <c r="B10" s="3" t="s">
        <v>29</v>
      </c>
      <c r="C10" s="11">
        <v>623550</v>
      </c>
      <c r="D10" s="12" t="s">
        <v>30</v>
      </c>
      <c r="E10" s="13">
        <v>1</v>
      </c>
      <c r="F10" s="13">
        <v>35</v>
      </c>
      <c r="G10" s="13">
        <v>3</v>
      </c>
      <c r="H10" s="6">
        <v>112000</v>
      </c>
      <c r="I10" s="6">
        <v>677000</v>
      </c>
      <c r="J10" s="6">
        <v>140000</v>
      </c>
      <c r="K10" s="6">
        <f>J10*M10</f>
        <v>63000</v>
      </c>
      <c r="L10" s="6">
        <f>J10-K10</f>
        <v>77000</v>
      </c>
      <c r="M10" s="5">
        <v>0.45</v>
      </c>
      <c r="N10" s="7">
        <f>L10/(H10+I10+K10)</f>
        <v>0.0903755868544601</v>
      </c>
    </row>
    <row r="11" spans="1:14" ht="19.5" customHeight="1">
      <c r="A11" s="2" t="s">
        <v>12</v>
      </c>
      <c r="B11" s="3" t="s">
        <v>31</v>
      </c>
      <c r="C11" s="3">
        <v>691019</v>
      </c>
      <c r="D11" s="4" t="s">
        <v>32</v>
      </c>
      <c r="E11" s="5">
        <v>3</v>
      </c>
      <c r="F11" s="5">
        <v>86</v>
      </c>
      <c r="G11" s="5">
        <v>13</v>
      </c>
      <c r="H11" s="6">
        <v>5050000</v>
      </c>
      <c r="I11" s="6">
        <v>9365000</v>
      </c>
      <c r="J11" s="6">
        <v>20827000</v>
      </c>
      <c r="K11" s="6">
        <f>J11*M11</f>
        <v>9372150</v>
      </c>
      <c r="L11" s="6">
        <f>J11-K11</f>
        <v>11454850</v>
      </c>
      <c r="M11" s="5">
        <v>0.45</v>
      </c>
      <c r="N11" s="7">
        <f>L11/(H11+I11+K11)</f>
        <v>0.4815562183784102</v>
      </c>
    </row>
    <row r="12" spans="1:14" ht="12.75">
      <c r="A12" s="2" t="s">
        <v>12</v>
      </c>
      <c r="B12" s="3" t="s">
        <v>33</v>
      </c>
      <c r="C12" s="3">
        <v>624480</v>
      </c>
      <c r="D12" s="4" t="s">
        <v>34</v>
      </c>
      <c r="E12" s="13">
        <v>6</v>
      </c>
      <c r="F12" s="13">
        <v>462</v>
      </c>
      <c r="G12" s="13">
        <v>39</v>
      </c>
      <c r="H12" s="6">
        <v>300000</v>
      </c>
      <c r="I12" s="6">
        <v>8512000</v>
      </c>
      <c r="J12" s="6">
        <v>2750000</v>
      </c>
      <c r="K12" s="6">
        <f>J12*M12</f>
        <v>1237500</v>
      </c>
      <c r="L12" s="6">
        <f>J12-K12</f>
        <v>1512500</v>
      </c>
      <c r="M12" s="5">
        <v>0.45</v>
      </c>
      <c r="N12" s="7">
        <f>L12/(H12+I12+K12)</f>
        <v>0.1505050002487686</v>
      </c>
    </row>
    <row r="13" spans="1:14" ht="12.75">
      <c r="A13" s="2" t="s">
        <v>12</v>
      </c>
      <c r="B13" s="3" t="s">
        <v>35</v>
      </c>
      <c r="C13" s="3">
        <v>601467</v>
      </c>
      <c r="D13" s="4" t="s">
        <v>36</v>
      </c>
      <c r="E13" s="13">
        <v>1</v>
      </c>
      <c r="F13" s="13">
        <v>70</v>
      </c>
      <c r="G13" s="13">
        <v>6</v>
      </c>
      <c r="H13" s="6">
        <v>21000</v>
      </c>
      <c r="I13" s="6">
        <v>578000</v>
      </c>
      <c r="J13" s="6">
        <v>132000</v>
      </c>
      <c r="K13" s="6">
        <f>J13*M13</f>
        <v>59400</v>
      </c>
      <c r="L13" s="6">
        <f>J13-K13</f>
        <v>72600</v>
      </c>
      <c r="M13" s="5">
        <v>0.45</v>
      </c>
      <c r="N13" s="7">
        <f>L13/(H13+I13+K13)</f>
        <v>0.11026731470230863</v>
      </c>
    </row>
    <row r="14" spans="1:14" ht="12.75">
      <c r="A14" s="2" t="s">
        <v>12</v>
      </c>
      <c r="B14" s="3" t="s">
        <v>37</v>
      </c>
      <c r="C14" s="3">
        <v>631230</v>
      </c>
      <c r="D14" s="4" t="s">
        <v>38</v>
      </c>
      <c r="E14" s="13">
        <v>2</v>
      </c>
      <c r="F14" s="13">
        <v>130</v>
      </c>
      <c r="G14" s="13">
        <v>14</v>
      </c>
      <c r="H14" s="6">
        <v>416000</v>
      </c>
      <c r="I14" s="6">
        <v>2402000</v>
      </c>
      <c r="J14" s="6">
        <v>567000</v>
      </c>
      <c r="K14" s="6">
        <f>J14*M14</f>
        <v>255150</v>
      </c>
      <c r="L14" s="6">
        <f>J14-K14</f>
        <v>311850</v>
      </c>
      <c r="M14" s="5">
        <v>0.45</v>
      </c>
      <c r="N14" s="7">
        <f>L14/(H14+I14+K14)</f>
        <v>0.10147568455818948</v>
      </c>
    </row>
    <row r="15" spans="1:14" ht="18.75" customHeight="1">
      <c r="A15" s="2" t="s">
        <v>12</v>
      </c>
      <c r="B15" s="3" t="s">
        <v>39</v>
      </c>
      <c r="C15" s="3">
        <v>631400</v>
      </c>
      <c r="D15" s="4" t="s">
        <v>40</v>
      </c>
      <c r="E15" s="13">
        <v>4</v>
      </c>
      <c r="F15" s="13">
        <v>276</v>
      </c>
      <c r="G15" s="13">
        <v>20</v>
      </c>
      <c r="H15" s="6">
        <v>372000</v>
      </c>
      <c r="I15" s="6">
        <v>1886000</v>
      </c>
      <c r="J15" s="6">
        <v>2455000</v>
      </c>
      <c r="K15" s="6">
        <f>J15*M15</f>
        <v>1104750</v>
      </c>
      <c r="L15" s="6">
        <f>J15-K15</f>
        <v>1350250</v>
      </c>
      <c r="M15" s="5">
        <v>0.45</v>
      </c>
      <c r="N15" s="7">
        <f>L15/(H15+I15+K15)</f>
        <v>0.40153148464798155</v>
      </c>
    </row>
    <row r="16" spans="1:14" ht="12.75">
      <c r="A16" s="2" t="s">
        <v>12</v>
      </c>
      <c r="B16" s="3" t="s">
        <v>41</v>
      </c>
      <c r="C16" s="3">
        <v>601610</v>
      </c>
      <c r="D16" s="4" t="s">
        <v>42</v>
      </c>
      <c r="E16" s="13">
        <v>1</v>
      </c>
      <c r="F16" s="13">
        <v>125</v>
      </c>
      <c r="G16" s="13">
        <v>7</v>
      </c>
      <c r="H16" s="6">
        <v>67000</v>
      </c>
      <c r="I16" s="6">
        <v>430000</v>
      </c>
      <c r="J16" s="6">
        <v>1069000</v>
      </c>
      <c r="K16" s="6">
        <f>J16*M16</f>
        <v>481050</v>
      </c>
      <c r="L16" s="6">
        <f>J16-K16</f>
        <v>587950</v>
      </c>
      <c r="M16" s="5">
        <v>0.45</v>
      </c>
      <c r="N16" s="7">
        <f>L16/(H16+I16+K16)</f>
        <v>0.6011451357292572</v>
      </c>
    </row>
    <row r="17" spans="1:14" ht="12.75">
      <c r="A17" s="2" t="s">
        <v>12</v>
      </c>
      <c r="B17" s="11" t="s">
        <v>43</v>
      </c>
      <c r="C17" s="3">
        <v>602414</v>
      </c>
      <c r="D17" s="4" t="s">
        <v>44</v>
      </c>
      <c r="E17" s="13">
        <v>1</v>
      </c>
      <c r="F17" s="13">
        <v>236</v>
      </c>
      <c r="G17" s="13">
        <v>11</v>
      </c>
      <c r="H17" s="6">
        <v>68000</v>
      </c>
      <c r="I17" s="6">
        <v>818000</v>
      </c>
      <c r="J17" s="6">
        <v>1549000</v>
      </c>
      <c r="K17" s="6">
        <f>J17*M17</f>
        <v>697050</v>
      </c>
      <c r="L17" s="6">
        <f>J17-K17</f>
        <v>851950</v>
      </c>
      <c r="M17" s="5">
        <v>0.45</v>
      </c>
      <c r="N17" s="7">
        <f>L17/(H17+I17+K17)</f>
        <v>0.5381699883136982</v>
      </c>
    </row>
    <row r="18" spans="1:14" ht="12.75">
      <c r="A18" s="2" t="s">
        <v>12</v>
      </c>
      <c r="B18" s="3" t="s">
        <v>45</v>
      </c>
      <c r="C18" s="3">
        <v>633720</v>
      </c>
      <c r="D18" s="4" t="s">
        <v>46</v>
      </c>
      <c r="E18" s="13">
        <v>3</v>
      </c>
      <c r="F18" s="13">
        <v>436</v>
      </c>
      <c r="G18" s="13">
        <v>23</v>
      </c>
      <c r="H18" s="6">
        <v>2635000</v>
      </c>
      <c r="I18" s="6">
        <v>1953000</v>
      </c>
      <c r="J18" s="6">
        <v>4781000</v>
      </c>
      <c r="K18" s="6">
        <f>J18*M18</f>
        <v>2151450</v>
      </c>
      <c r="L18" s="6">
        <f>J18-K18</f>
        <v>2629550</v>
      </c>
      <c r="M18" s="5">
        <v>0.45</v>
      </c>
      <c r="N18" s="7">
        <f>L18/(H18+I18+K18)</f>
        <v>0.3901727885806705</v>
      </c>
    </row>
    <row r="19" spans="1:14" ht="12.75">
      <c r="A19" s="2" t="s">
        <v>12</v>
      </c>
      <c r="B19" s="3" t="s">
        <v>47</v>
      </c>
      <c r="C19" s="3">
        <v>602569</v>
      </c>
      <c r="D19" s="4" t="s">
        <v>48</v>
      </c>
      <c r="E19" s="5">
        <v>1</v>
      </c>
      <c r="F19" s="5">
        <v>129</v>
      </c>
      <c r="G19" s="5">
        <v>6</v>
      </c>
      <c r="H19" s="6"/>
      <c r="I19" s="6"/>
      <c r="J19" s="6"/>
      <c r="K19" s="6">
        <f>J19*M19</f>
        <v>0</v>
      </c>
      <c r="L19" s="6">
        <f>J19-K19</f>
        <v>0</v>
      </c>
      <c r="M19" s="5">
        <v>0.45</v>
      </c>
      <c r="N19" s="7" t="s">
        <v>49</v>
      </c>
    </row>
    <row r="20" spans="1:14" ht="12.75">
      <c r="A20" s="2" t="s">
        <v>12</v>
      </c>
      <c r="B20" s="3" t="s">
        <v>50</v>
      </c>
      <c r="C20" s="3">
        <v>601999</v>
      </c>
      <c r="D20" s="4" t="s">
        <v>51</v>
      </c>
      <c r="E20" s="13">
        <v>1</v>
      </c>
      <c r="F20" s="13">
        <v>82</v>
      </c>
      <c r="G20" s="13">
        <v>4</v>
      </c>
      <c r="H20" s="6">
        <v>46000</v>
      </c>
      <c r="I20" s="6">
        <v>416000</v>
      </c>
      <c r="J20" s="6">
        <v>580000</v>
      </c>
      <c r="K20" s="6">
        <f>J20*M20</f>
        <v>261000</v>
      </c>
      <c r="L20" s="6">
        <f>J20-K20</f>
        <v>319000</v>
      </c>
      <c r="M20" s="5">
        <v>0.45</v>
      </c>
      <c r="N20" s="7">
        <f>L20/(H20+I20+K20)</f>
        <v>0.4412171507607192</v>
      </c>
    </row>
    <row r="21" spans="1:14" ht="12.75">
      <c r="A21" s="2" t="s">
        <v>12</v>
      </c>
      <c r="B21" s="3" t="s">
        <v>52</v>
      </c>
      <c r="C21" s="3">
        <v>602267</v>
      </c>
      <c r="D21" s="4" t="s">
        <v>53</v>
      </c>
      <c r="E21" s="13">
        <v>1</v>
      </c>
      <c r="F21" s="13">
        <v>86</v>
      </c>
      <c r="G21" s="13">
        <v>4</v>
      </c>
      <c r="H21" s="6">
        <v>61000</v>
      </c>
      <c r="I21" s="6">
        <v>269000</v>
      </c>
      <c r="J21" s="6">
        <v>560000</v>
      </c>
      <c r="K21" s="6">
        <f>J21*M21</f>
        <v>252000</v>
      </c>
      <c r="L21" s="6">
        <f>J21-K21</f>
        <v>308000</v>
      </c>
      <c r="M21" s="5">
        <v>0.45</v>
      </c>
      <c r="N21" s="7">
        <f>L21/(H21+I21+K21)</f>
        <v>0.5292096219931272</v>
      </c>
    </row>
    <row r="22" spans="1:14" ht="12.75">
      <c r="A22" s="2" t="s">
        <v>12</v>
      </c>
      <c r="B22" s="3" t="s">
        <v>54</v>
      </c>
      <c r="C22" s="3">
        <v>640300</v>
      </c>
      <c r="D22" s="4" t="s">
        <v>55</v>
      </c>
      <c r="E22" s="13">
        <v>11</v>
      </c>
      <c r="F22" s="14">
        <v>5840</v>
      </c>
      <c r="G22" s="13">
        <v>284</v>
      </c>
      <c r="H22" s="6">
        <v>8266000</v>
      </c>
      <c r="I22" s="6">
        <v>30688000</v>
      </c>
      <c r="J22" s="6">
        <v>55794000</v>
      </c>
      <c r="K22" s="6">
        <f>J22*M22</f>
        <v>25107300</v>
      </c>
      <c r="L22" s="6">
        <f>J22-K22</f>
        <v>30686700</v>
      </c>
      <c r="M22" s="5">
        <v>0.45</v>
      </c>
      <c r="N22" s="7">
        <f>L22/(H22+I22+K22)</f>
        <v>0.47902087531785964</v>
      </c>
    </row>
    <row r="23" spans="1:14" ht="12.75">
      <c r="A23" s="2" t="s">
        <v>12</v>
      </c>
      <c r="B23" s="11" t="s">
        <v>56</v>
      </c>
      <c r="C23" s="3">
        <v>601916</v>
      </c>
      <c r="D23" s="4" t="s">
        <v>57</v>
      </c>
      <c r="E23" s="13">
        <v>1</v>
      </c>
      <c r="F23" s="13">
        <v>113</v>
      </c>
      <c r="G23" s="13">
        <v>9</v>
      </c>
      <c r="H23" s="6">
        <v>56000</v>
      </c>
      <c r="I23" s="6">
        <v>496000</v>
      </c>
      <c r="J23" s="6">
        <v>964000</v>
      </c>
      <c r="K23" s="6">
        <f>J23*M23</f>
        <v>433800</v>
      </c>
      <c r="L23" s="6">
        <f>J23-K23</f>
        <v>530200</v>
      </c>
      <c r="M23" s="5">
        <v>0.45</v>
      </c>
      <c r="N23" s="7">
        <f>L23/(H23+I23+K23)</f>
        <v>0.537837289511057</v>
      </c>
    </row>
    <row r="24" spans="1:14" ht="12.75">
      <c r="A24" s="2" t="s">
        <v>12</v>
      </c>
      <c r="B24" s="11" t="s">
        <v>58</v>
      </c>
      <c r="C24" s="3">
        <v>601497</v>
      </c>
      <c r="D24" s="4" t="s">
        <v>59</v>
      </c>
      <c r="E24" s="13">
        <v>1</v>
      </c>
      <c r="F24" s="13">
        <v>145</v>
      </c>
      <c r="G24" s="13">
        <v>8</v>
      </c>
      <c r="H24" s="6">
        <v>55000</v>
      </c>
      <c r="I24" s="6">
        <v>495000</v>
      </c>
      <c r="J24" s="6">
        <v>1075000</v>
      </c>
      <c r="K24" s="6">
        <f>J24*M24</f>
        <v>483750</v>
      </c>
      <c r="L24" s="6">
        <f>J24-K24</f>
        <v>591250</v>
      </c>
      <c r="M24" s="5">
        <v>0.45</v>
      </c>
      <c r="N24" s="7">
        <f>L24/(H24+I24+K24)</f>
        <v>0.5719467956469165</v>
      </c>
    </row>
    <row r="25" spans="1:14" ht="12.75">
      <c r="A25" s="2" t="s">
        <v>12</v>
      </c>
      <c r="B25" s="3" t="s">
        <v>60</v>
      </c>
      <c r="C25" s="3">
        <v>642560</v>
      </c>
      <c r="D25" s="4" t="s">
        <v>61</v>
      </c>
      <c r="E25" s="13">
        <v>6</v>
      </c>
      <c r="F25" s="14">
        <v>1534</v>
      </c>
      <c r="G25" s="13">
        <v>79</v>
      </c>
      <c r="H25" s="6">
        <v>1869000</v>
      </c>
      <c r="I25" s="6">
        <v>8140000</v>
      </c>
      <c r="J25" s="6">
        <v>13310000</v>
      </c>
      <c r="K25" s="6">
        <f>J25*M25</f>
        <v>5989500</v>
      </c>
      <c r="L25" s="6">
        <f>J25-K25</f>
        <v>7320500</v>
      </c>
      <c r="M25" s="5">
        <v>0.45</v>
      </c>
      <c r="N25" s="7">
        <f>L25/(H25+I25+K25)</f>
        <v>0.4575741475763353</v>
      </c>
    </row>
    <row r="27" spans="1:14" ht="12.75">
      <c r="A27" s="15" t="s">
        <v>62</v>
      </c>
      <c r="B27" s="15">
        <v>24</v>
      </c>
      <c r="C27" s="15"/>
      <c r="D27" s="15"/>
      <c r="E27" s="15">
        <f>SUM(E2:E25)</f>
        <v>65</v>
      </c>
      <c r="F27" s="10">
        <f>SUM(F2:F25)</f>
        <v>12844</v>
      </c>
      <c r="G27" s="15">
        <f>SUM(G2:G25)</f>
        <v>718</v>
      </c>
      <c r="H27" s="10">
        <f>SUM(H2:H25)</f>
        <v>24749000</v>
      </c>
      <c r="I27" s="10">
        <f>SUM(I2:I25)</f>
        <v>92995000</v>
      </c>
      <c r="J27" s="10">
        <f>SUM(J2:J25)</f>
        <v>132817000</v>
      </c>
      <c r="K27" s="10">
        <f>SUM(K2:K25)</f>
        <v>59767650</v>
      </c>
      <c r="L27" s="10">
        <f>SUM(L2:L25)</f>
        <v>73049350</v>
      </c>
      <c r="N27" s="7">
        <f>L27/(H27+I27+K27)</f>
        <v>0.41151862427057606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7:N2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7:N2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2024-03-05T07:15:36Z</dcterms:modified>
  <cp:category/>
  <cp:version/>
  <cp:contentType/>
  <cp:contentStatus/>
  <cp:revision>4</cp:revision>
</cp:coreProperties>
</file>