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<sst xmlns="http://schemas.openxmlformats.org/spreadsheetml/2006/main" count="76" uniqueCount="56">
  <si>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</si>
  <si>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</si>
  <si>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</si>
  <si>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</si>
  <si>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</si>
  <si>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</si>
  <si>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</si>
  <si>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</si>
  <si>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</si>
  <si>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</si>
  <si>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</si>
  <si>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</si>
  <si>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Marin</t>
  </si>
  <si>
    <t>Bolinas-Stinson Union</t>
  </si>
  <si>
    <t>CA-2165300</t>
  </si>
  <si>
    <t>Kentfield Elementary</t>
  </si>
  <si>
    <t>CA-2165334</t>
  </si>
  <si>
    <t>Laguna Joint Elementary</t>
  </si>
  <si>
    <t>CA-2165342</t>
  </si>
  <si>
    <t>Lagunitas Elementary</t>
  </si>
  <si>
    <t>CA-2165359</t>
  </si>
  <si>
    <t>Larkspur-Corte Madera</t>
  </si>
  <si>
    <t>CA-2165367</t>
  </si>
  <si>
    <t>Marin County Office of Education</t>
  </si>
  <si>
    <t>CA-2110215</t>
  </si>
  <si>
    <t>Marin County ROP</t>
  </si>
  <si>
    <t>CA-2174658</t>
  </si>
  <si>
    <t>Mill Valley Elementary</t>
  </si>
  <si>
    <t>CA-2165391</t>
  </si>
  <si>
    <t>Miller Creek Elementary</t>
  </si>
  <si>
    <t>CA-2165318</t>
  </si>
  <si>
    <t>Nicasio</t>
  </si>
  <si>
    <t>CA-2165409</t>
  </si>
  <si>
    <t xml:space="preserve">Novato Charter  </t>
  </si>
  <si>
    <t>CA-6113229</t>
  </si>
  <si>
    <t>Novato Unified</t>
  </si>
  <si>
    <t>CA-2165417</t>
  </si>
  <si>
    <t>Reed Union Elementary</t>
  </si>
  <si>
    <t>CA-2165425</t>
  </si>
  <si>
    <t>Ross Elementary</t>
  </si>
  <si>
    <t>CA-2165433</t>
  </si>
  <si>
    <t xml:space="preserve">Ross Valley Charter </t>
  </si>
  <si>
    <t>CA-0135350</t>
  </si>
  <si>
    <t>Ross Valley Elementary</t>
  </si>
  <si>
    <t>CA-2175002</t>
  </si>
  <si>
    <t>San Rafael City Elementary</t>
  </si>
  <si>
    <t>CA-2165458</t>
  </si>
  <si>
    <t>San Rafael City High</t>
  </si>
  <si>
    <t>CA-2165466</t>
  </si>
  <si>
    <t>Sausalito Marin City</t>
  </si>
  <si>
    <t>CA-2165474</t>
  </si>
  <si>
    <t>Shoreline Unified</t>
  </si>
  <si>
    <t>CA-2173361</t>
  </si>
  <si>
    <t>Tamalpais Union High</t>
  </si>
  <si>
    <t>CA-2165482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</si>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</sst>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4">
    <font>
      <sz val="10"/>
      <name val="Arial"/>
      <family val="2"/>
    </font>
    <font>
      <b/>
      <sz val="14"/>
      <name val="Palatino Linotype"/>
      <family val="1"/>
    </font>
    <font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H1">
      <selection activeCell="N24" sqref="B24:N24"/>
    </sheetView>
  </sheetViews>
  <sheetFormatPr defaultColWidth="12.57421875" defaultRowHeight="12.75"/>
  <cols>
    <col min="1" max="1" width="15.57421875" style="0" customWidth="1"/>
    <col min="2" max="2" width="49.8515625" style="0" customWidth="1"/>
    <col min="3" max="3" width="15.42187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19.5742187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605520</v>
      </c>
      <c r="D2" s="5" t="s">
        <v>14</v>
      </c>
      <c r="E2" s="3">
        <v>1</v>
      </c>
      <c r="F2" s="6">
        <v>101</v>
      </c>
      <c r="G2" s="3">
        <v>7</v>
      </c>
      <c r="H2" s="7">
        <v>485000</v>
      </c>
      <c r="I2" s="7">
        <v>4246000</v>
      </c>
      <c r="J2" s="7">
        <v>569000</v>
      </c>
      <c r="K2" s="7">
        <f>J2*M2</f>
        <v>256050</v>
      </c>
      <c r="L2" s="7">
        <f>J2-K2</f>
        <v>312950</v>
      </c>
      <c r="M2" s="8">
        <v>0.45</v>
      </c>
      <c r="N2" s="9">
        <f>L2/(H2+I2+K2)</f>
        <v>0.06275252905024012</v>
      </c>
    </row>
    <row r="3" spans="1:14" ht="12.75">
      <c r="A3" s="2" t="s">
        <v>12</v>
      </c>
      <c r="B3" s="3" t="s">
        <v>15</v>
      </c>
      <c r="C3" s="4">
        <v>619380</v>
      </c>
      <c r="D3" s="5" t="s">
        <v>16</v>
      </c>
      <c r="E3" s="3">
        <v>2</v>
      </c>
      <c r="F3" s="6">
        <v>1056</v>
      </c>
      <c r="G3" s="3">
        <v>64</v>
      </c>
      <c r="H3" s="7">
        <v>691000</v>
      </c>
      <c r="I3" s="7">
        <v>19378000</v>
      </c>
      <c r="J3" s="7">
        <v>2760000</v>
      </c>
      <c r="K3" s="7">
        <f>J3*M3</f>
        <v>1242000</v>
      </c>
      <c r="L3" s="7">
        <f>J3-K3</f>
        <v>1518000</v>
      </c>
      <c r="M3" s="8">
        <v>0.45</v>
      </c>
      <c r="N3" s="9">
        <f>L3/(I2+I3+K3)</f>
        <v>0.061047213062012384</v>
      </c>
    </row>
    <row r="4" spans="1:14" ht="12.75">
      <c r="A4" s="2" t="s">
        <v>12</v>
      </c>
      <c r="B4" s="3" t="s">
        <v>17</v>
      </c>
      <c r="C4" s="4">
        <v>620430</v>
      </c>
      <c r="D4" s="5" t="s">
        <v>18</v>
      </c>
      <c r="E4" s="3">
        <v>2</v>
      </c>
      <c r="F4" s="6">
        <v>16</v>
      </c>
      <c r="G4" s="3">
        <v>2</v>
      </c>
      <c r="H4" s="7">
        <v>56000</v>
      </c>
      <c r="I4" s="7">
        <v>57000</v>
      </c>
      <c r="J4" s="7">
        <v>135000</v>
      </c>
      <c r="K4" s="7">
        <f>J4*M4</f>
        <v>60750</v>
      </c>
      <c r="L4" s="7">
        <f>J4-K4</f>
        <v>74250</v>
      </c>
      <c r="M4" s="8">
        <v>0.45</v>
      </c>
      <c r="N4" s="9">
        <f>L4/(J2+I4+K4)</f>
        <v>0.1081179468511103</v>
      </c>
    </row>
    <row r="5" spans="1:14" ht="12.75">
      <c r="A5" s="2" t="s">
        <v>12</v>
      </c>
      <c r="B5" s="3" t="s">
        <v>19</v>
      </c>
      <c r="C5" s="4">
        <v>620520</v>
      </c>
      <c r="D5" s="5" t="s">
        <v>20</v>
      </c>
      <c r="E5" s="3">
        <v>2</v>
      </c>
      <c r="F5" s="6">
        <v>160</v>
      </c>
      <c r="G5" s="3">
        <v>12</v>
      </c>
      <c r="H5" s="7">
        <v>170000</v>
      </c>
      <c r="I5" s="7">
        <v>3709000</v>
      </c>
      <c r="J5" s="7">
        <v>860000</v>
      </c>
      <c r="K5" s="7">
        <f>J5*M5</f>
        <v>387000</v>
      </c>
      <c r="L5" s="7">
        <f>J5-K5</f>
        <v>473000</v>
      </c>
      <c r="M5" s="8">
        <v>0.45</v>
      </c>
      <c r="N5" s="9">
        <f>L5/(H5+I5+K5)</f>
        <v>0.11087669948429442</v>
      </c>
    </row>
    <row r="6" spans="1:14" ht="12.75">
      <c r="A6" s="2" t="s">
        <v>12</v>
      </c>
      <c r="B6" s="3" t="s">
        <v>21</v>
      </c>
      <c r="C6" s="4">
        <v>620910</v>
      </c>
      <c r="D6" s="5" t="s">
        <v>22</v>
      </c>
      <c r="E6" s="3">
        <v>3</v>
      </c>
      <c r="F6" s="6">
        <v>1262</v>
      </c>
      <c r="G6" s="3">
        <v>66</v>
      </c>
      <c r="H6" s="7">
        <v>1097000</v>
      </c>
      <c r="I6" s="7">
        <v>23067000</v>
      </c>
      <c r="J6" s="7">
        <v>6148000</v>
      </c>
      <c r="K6" s="7">
        <f>J6*M6</f>
        <v>2766600</v>
      </c>
      <c r="L6" s="7">
        <f>J6-K6</f>
        <v>3381400</v>
      </c>
      <c r="M6" s="8">
        <v>0.45</v>
      </c>
      <c r="N6" s="9">
        <f>L6/(H6+I6+K6)</f>
        <v>0.12555977215509495</v>
      </c>
    </row>
    <row r="7" spans="1:14" ht="12.75">
      <c r="A7" s="2" t="s">
        <v>12</v>
      </c>
      <c r="B7" s="3" t="s">
        <v>23</v>
      </c>
      <c r="C7" s="4">
        <v>691018</v>
      </c>
      <c r="D7" s="5" t="s">
        <v>24</v>
      </c>
      <c r="E7" s="3">
        <v>4</v>
      </c>
      <c r="F7" s="6">
        <v>285</v>
      </c>
      <c r="G7" s="3">
        <v>33</v>
      </c>
      <c r="H7" s="7">
        <v>9858000</v>
      </c>
      <c r="I7" s="7">
        <v>49918000</v>
      </c>
      <c r="J7" s="7">
        <v>13650000</v>
      </c>
      <c r="K7" s="7">
        <f>J7*M7</f>
        <v>6142500</v>
      </c>
      <c r="L7" s="7">
        <f>J7-K7</f>
        <v>7507500</v>
      </c>
      <c r="M7" s="8">
        <v>0.45</v>
      </c>
      <c r="N7" s="9">
        <f>L7/(H7+I7+K7)</f>
        <v>0.11389063768137928</v>
      </c>
    </row>
    <row r="8" spans="1:14" ht="12.75">
      <c r="A8" s="2" t="s">
        <v>12</v>
      </c>
      <c r="B8" s="3" t="s">
        <v>25</v>
      </c>
      <c r="C8" s="4">
        <v>600117</v>
      </c>
      <c r="D8" s="5" t="s">
        <v>26</v>
      </c>
      <c r="E8" s="3">
        <v>1</v>
      </c>
      <c r="F8" s="6">
        <v>0</v>
      </c>
      <c r="G8" s="3">
        <v>0</v>
      </c>
      <c r="H8" s="7">
        <v>0</v>
      </c>
      <c r="I8" s="7">
        <v>2731000</v>
      </c>
      <c r="J8" s="7">
        <v>0</v>
      </c>
      <c r="K8" s="7">
        <f>J8*M8</f>
        <v>0</v>
      </c>
      <c r="L8" s="7">
        <f>J8-K8</f>
        <v>0</v>
      </c>
      <c r="M8" s="8">
        <v>0.45</v>
      </c>
      <c r="N8" s="9">
        <f>L8/(H8+I8+K8)</f>
        <v>0</v>
      </c>
    </row>
    <row r="9" spans="1:14" ht="12.75">
      <c r="A9" s="2" t="s">
        <v>12</v>
      </c>
      <c r="B9" s="3" t="s">
        <v>27</v>
      </c>
      <c r="C9" s="4">
        <v>624870</v>
      </c>
      <c r="D9" s="5" t="s">
        <v>28</v>
      </c>
      <c r="E9" s="3">
        <v>6</v>
      </c>
      <c r="F9" s="6">
        <v>2369</v>
      </c>
      <c r="G9" s="3">
        <v>124</v>
      </c>
      <c r="H9" s="7">
        <v>2121000</v>
      </c>
      <c r="I9" s="7">
        <v>45529000</v>
      </c>
      <c r="J9" s="7">
        <v>7103000</v>
      </c>
      <c r="K9" s="7">
        <f>J9*M9</f>
        <v>3196350</v>
      </c>
      <c r="L9" s="7">
        <f>J9-K9</f>
        <v>3906650</v>
      </c>
      <c r="M9" s="8">
        <v>0.45</v>
      </c>
      <c r="N9" s="9">
        <f>L9/(H9+I9+K9)</f>
        <v>0.07683245700035499</v>
      </c>
    </row>
    <row r="10" spans="1:14" ht="12.75">
      <c r="A10" s="2" t="s">
        <v>12</v>
      </c>
      <c r="B10" s="3" t="s">
        <v>29</v>
      </c>
      <c r="C10" s="4">
        <v>611220</v>
      </c>
      <c r="D10" s="5" t="s">
        <v>30</v>
      </c>
      <c r="E10" s="3">
        <v>4</v>
      </c>
      <c r="F10" s="6">
        <v>1825</v>
      </c>
      <c r="G10" s="3">
        <v>84</v>
      </c>
      <c r="H10" s="7">
        <v>1458000</v>
      </c>
      <c r="I10" s="7">
        <v>28064000</v>
      </c>
      <c r="J10" s="7">
        <v>4353000</v>
      </c>
      <c r="K10" s="7">
        <f>J10*M10</f>
        <v>1958850</v>
      </c>
      <c r="L10" s="7">
        <f>J10-K10</f>
        <v>2394150</v>
      </c>
      <c r="M10" s="8">
        <v>0.45</v>
      </c>
      <c r="N10" s="9">
        <f>L10/(H10+I10+K10)</f>
        <v>0.07605099608174494</v>
      </c>
    </row>
    <row r="11" spans="1:14" ht="12.75">
      <c r="A11" s="2" t="s">
        <v>12</v>
      </c>
      <c r="B11" s="3" t="s">
        <v>31</v>
      </c>
      <c r="C11" s="4">
        <v>627300</v>
      </c>
      <c r="D11" s="5" t="s">
        <v>32</v>
      </c>
      <c r="E11" s="3">
        <v>1</v>
      </c>
      <c r="F11" s="6">
        <v>34</v>
      </c>
      <c r="G11" s="3">
        <v>3</v>
      </c>
      <c r="H11" s="7">
        <v>50000</v>
      </c>
      <c r="I11" s="7">
        <v>1251000</v>
      </c>
      <c r="J11" s="7">
        <v>125000</v>
      </c>
      <c r="K11" s="7">
        <f>J11*M11</f>
        <v>56250</v>
      </c>
      <c r="L11" s="7">
        <f>J11-K11</f>
        <v>68750</v>
      </c>
      <c r="M11" s="8">
        <v>0.45</v>
      </c>
      <c r="N11" s="9">
        <f>L11/(H11+I11+K11)</f>
        <v>0.05065389574507276</v>
      </c>
    </row>
    <row r="12" spans="1:14" ht="12.75">
      <c r="A12" s="2" t="s">
        <v>12</v>
      </c>
      <c r="B12" s="3" t="s">
        <v>33</v>
      </c>
      <c r="C12" s="4">
        <v>601936</v>
      </c>
      <c r="D12" s="5" t="s">
        <v>34</v>
      </c>
      <c r="E12" s="3">
        <v>1</v>
      </c>
      <c r="F12" s="6">
        <v>266</v>
      </c>
      <c r="G12" s="3">
        <v>10</v>
      </c>
      <c r="H12" s="7">
        <v>121000</v>
      </c>
      <c r="I12" s="7">
        <v>1270000</v>
      </c>
      <c r="J12" s="7">
        <v>1419000</v>
      </c>
      <c r="K12" s="7">
        <f>J12*M12</f>
        <v>638550</v>
      </c>
      <c r="L12" s="7">
        <f>J12-K12</f>
        <v>780450</v>
      </c>
      <c r="M12" s="8">
        <v>0.45</v>
      </c>
      <c r="N12" s="9">
        <f>L12/(H12+I12+K12)</f>
        <v>0.3845433716833781</v>
      </c>
    </row>
    <row r="13" spans="1:14" ht="12.75">
      <c r="A13" s="2" t="s">
        <v>12</v>
      </c>
      <c r="B13" s="3" t="s">
        <v>35</v>
      </c>
      <c r="C13" s="4">
        <v>627720</v>
      </c>
      <c r="D13" s="5" t="s">
        <v>36</v>
      </c>
      <c r="E13" s="3">
        <v>15</v>
      </c>
      <c r="F13" s="6">
        <v>7208</v>
      </c>
      <c r="G13" s="3">
        <v>320</v>
      </c>
      <c r="H13" s="7">
        <v>12029000</v>
      </c>
      <c r="I13" s="7">
        <v>63464000</v>
      </c>
      <c r="J13" s="7">
        <v>53443000</v>
      </c>
      <c r="K13" s="7">
        <f>J13*M13</f>
        <v>24049350</v>
      </c>
      <c r="L13" s="7">
        <f>J13-K13</f>
        <v>29393650</v>
      </c>
      <c r="M13" s="8">
        <v>0.45</v>
      </c>
      <c r="N13" s="9">
        <f>L13/(H13+I13+K13)</f>
        <v>0.2952878850057287</v>
      </c>
    </row>
    <row r="14" spans="1:14" ht="12.75">
      <c r="A14" s="2" t="s">
        <v>12</v>
      </c>
      <c r="B14" s="3" t="s">
        <v>37</v>
      </c>
      <c r="C14" s="4">
        <v>632160</v>
      </c>
      <c r="D14" s="5" t="s">
        <v>38</v>
      </c>
      <c r="E14" s="3">
        <v>3</v>
      </c>
      <c r="F14" s="6">
        <v>1024</v>
      </c>
      <c r="G14" s="3">
        <v>70</v>
      </c>
      <c r="H14" s="7">
        <v>730000</v>
      </c>
      <c r="I14" s="7">
        <v>26207000</v>
      </c>
      <c r="J14" s="7">
        <v>2883000</v>
      </c>
      <c r="K14" s="7">
        <f>J14*M14</f>
        <v>1297350</v>
      </c>
      <c r="L14" s="7">
        <f>J14-K14</f>
        <v>1585650</v>
      </c>
      <c r="M14" s="8">
        <v>0.45</v>
      </c>
      <c r="N14" s="9">
        <f>L14/(H14+I14+K14)</f>
        <v>0.05616031536054487</v>
      </c>
    </row>
    <row r="15" spans="1:14" ht="12.75">
      <c r="A15" s="2" t="s">
        <v>12</v>
      </c>
      <c r="B15" s="3" t="s">
        <v>39</v>
      </c>
      <c r="C15" s="4">
        <v>633660</v>
      </c>
      <c r="D15" s="5" t="s">
        <v>40</v>
      </c>
      <c r="E15" s="3">
        <v>1</v>
      </c>
      <c r="F15" s="6">
        <v>358</v>
      </c>
      <c r="G15" s="3">
        <v>27</v>
      </c>
      <c r="H15" s="7">
        <v>169000</v>
      </c>
      <c r="I15" s="7">
        <v>9645000</v>
      </c>
      <c r="J15" s="7">
        <v>1077000</v>
      </c>
      <c r="K15" s="7">
        <f>J15*M15</f>
        <v>484650</v>
      </c>
      <c r="L15" s="7">
        <f>J15-K15</f>
        <v>592350</v>
      </c>
      <c r="M15" s="8">
        <v>0.45</v>
      </c>
      <c r="N15" s="9">
        <f>L15/(H15+I15+K15)</f>
        <v>0.05751724740621344</v>
      </c>
    </row>
    <row r="16" spans="1:14" ht="12.75">
      <c r="A16" s="2" t="s">
        <v>12</v>
      </c>
      <c r="B16" s="3" t="s">
        <v>41</v>
      </c>
      <c r="C16" s="4">
        <v>602234</v>
      </c>
      <c r="D16" s="5" t="s">
        <v>42</v>
      </c>
      <c r="E16" s="3">
        <v>1</v>
      </c>
      <c r="F16" s="6">
        <v>209</v>
      </c>
      <c r="G16" s="3">
        <v>10</v>
      </c>
      <c r="H16" s="7">
        <v>422000</v>
      </c>
      <c r="I16" s="7">
        <v>474000</v>
      </c>
      <c r="J16" s="7">
        <v>1618000</v>
      </c>
      <c r="K16" s="7">
        <f>J16*M16</f>
        <v>728100</v>
      </c>
      <c r="L16" s="7">
        <f>J16-K16</f>
        <v>889900</v>
      </c>
      <c r="M16" s="8">
        <v>0.45</v>
      </c>
      <c r="N16" s="9">
        <f>L16/(H16+I16+K16)</f>
        <v>0.5479342405024321</v>
      </c>
    </row>
    <row r="17" spans="1:14" ht="12.75">
      <c r="A17" s="2" t="s">
        <v>12</v>
      </c>
      <c r="B17" s="3" t="s">
        <v>43</v>
      </c>
      <c r="C17" s="4">
        <v>600006</v>
      </c>
      <c r="D17" s="5" t="s">
        <v>44</v>
      </c>
      <c r="E17" s="3">
        <v>5</v>
      </c>
      <c r="F17" s="6">
        <v>1724</v>
      </c>
      <c r="G17" s="3">
        <v>85</v>
      </c>
      <c r="H17" s="7">
        <v>1283000</v>
      </c>
      <c r="I17" s="7">
        <v>18790000</v>
      </c>
      <c r="J17" s="7">
        <v>10469000</v>
      </c>
      <c r="K17" s="7">
        <f>J17*M17</f>
        <v>4711050</v>
      </c>
      <c r="L17" s="7">
        <f>J17-K17</f>
        <v>5757950</v>
      </c>
      <c r="M17" s="8">
        <v>0.45</v>
      </c>
      <c r="N17" s="9">
        <f>L17/(H17+I17+K17)</f>
        <v>0.23232482181080172</v>
      </c>
    </row>
    <row r="18" spans="1:14" ht="12.75">
      <c r="A18" s="2" t="s">
        <v>12</v>
      </c>
      <c r="B18" s="3" t="s">
        <v>45</v>
      </c>
      <c r="C18" s="4">
        <v>635090</v>
      </c>
      <c r="D18" s="5" t="s">
        <v>46</v>
      </c>
      <c r="E18" s="3">
        <v>9</v>
      </c>
      <c r="F18" s="6">
        <v>4290</v>
      </c>
      <c r="G18" s="3">
        <v>200</v>
      </c>
      <c r="H18" s="7">
        <v>7300000</v>
      </c>
      <c r="I18" s="7">
        <v>35990000</v>
      </c>
      <c r="J18" s="7">
        <v>35360000</v>
      </c>
      <c r="K18" s="7">
        <f>J18*M18</f>
        <v>15912000</v>
      </c>
      <c r="L18" s="7">
        <f>J18-K18</f>
        <v>19448000</v>
      </c>
      <c r="M18" s="8">
        <v>0.45</v>
      </c>
      <c r="N18" s="9">
        <f>L18/(H18+I18+K18)</f>
        <v>0.3285024154589372</v>
      </c>
    </row>
    <row r="19" spans="1:14" ht="12.75">
      <c r="A19" s="2" t="s">
        <v>12</v>
      </c>
      <c r="B19" s="3" t="s">
        <v>47</v>
      </c>
      <c r="C19" s="4">
        <v>635110</v>
      </c>
      <c r="D19" s="5" t="s">
        <v>48</v>
      </c>
      <c r="E19" s="3">
        <v>3</v>
      </c>
      <c r="F19" s="6">
        <v>2668</v>
      </c>
      <c r="G19" s="3">
        <v>128</v>
      </c>
      <c r="H19" s="7">
        <v>3171000</v>
      </c>
      <c r="I19" s="7">
        <v>49316000</v>
      </c>
      <c r="J19" s="7">
        <v>6268000</v>
      </c>
      <c r="K19" s="7">
        <f>J19*M19</f>
        <v>2820600</v>
      </c>
      <c r="L19" s="7">
        <f>J19-K19</f>
        <v>3447400</v>
      </c>
      <c r="M19" s="8">
        <v>0.45</v>
      </c>
      <c r="N19" s="9">
        <f>L19/(H19+I19+K19)</f>
        <v>0.062331397493292064</v>
      </c>
    </row>
    <row r="20" spans="1:14" ht="12.75">
      <c r="A20" s="2" t="s">
        <v>12</v>
      </c>
      <c r="B20" s="3" t="s">
        <v>49</v>
      </c>
      <c r="C20" s="4">
        <v>636000</v>
      </c>
      <c r="D20" s="5" t="s">
        <v>50</v>
      </c>
      <c r="E20" s="3">
        <v>1</v>
      </c>
      <c r="F20" s="6">
        <v>318</v>
      </c>
      <c r="G20" s="3">
        <v>21</v>
      </c>
      <c r="H20" s="7">
        <v>586000</v>
      </c>
      <c r="I20" s="7">
        <v>10029000</v>
      </c>
      <c r="J20" s="7">
        <v>1582000</v>
      </c>
      <c r="K20" s="7">
        <f>J20*M20</f>
        <v>711900</v>
      </c>
      <c r="L20" s="7">
        <f>J20-K20</f>
        <v>870100</v>
      </c>
      <c r="M20" s="8">
        <v>0.45</v>
      </c>
      <c r="N20" s="9">
        <f>L20/(H20+I20+K20)</f>
        <v>0.07681713443219239</v>
      </c>
    </row>
    <row r="21" spans="1:14" ht="12.75">
      <c r="A21" s="2" t="s">
        <v>12</v>
      </c>
      <c r="B21" s="3" t="s">
        <v>51</v>
      </c>
      <c r="C21" s="4">
        <v>636670</v>
      </c>
      <c r="D21" s="5" t="s">
        <v>52</v>
      </c>
      <c r="E21" s="3">
        <v>5</v>
      </c>
      <c r="F21" s="6">
        <v>470</v>
      </c>
      <c r="G21" s="3">
        <v>37</v>
      </c>
      <c r="H21" s="7">
        <v>2645000</v>
      </c>
      <c r="I21" s="7">
        <v>13729000</v>
      </c>
      <c r="J21" s="7">
        <v>2407000</v>
      </c>
      <c r="K21" s="7">
        <f>J21*M21</f>
        <v>1083150</v>
      </c>
      <c r="L21" s="7">
        <f>J21-K21</f>
        <v>1323850</v>
      </c>
      <c r="M21" s="8">
        <v>0.45</v>
      </c>
      <c r="N21" s="9">
        <f>L21/(H21+I21+K21)</f>
        <v>0.07583425702362642</v>
      </c>
    </row>
    <row r="22" spans="1:14" ht="12.75">
      <c r="A22" s="2" t="s">
        <v>12</v>
      </c>
      <c r="B22" s="10" t="s">
        <v>53</v>
      </c>
      <c r="C22" s="11">
        <v>638790</v>
      </c>
      <c r="D22" s="12" t="s">
        <v>54</v>
      </c>
      <c r="E22" s="10">
        <v>5</v>
      </c>
      <c r="F22" s="13">
        <v>4837</v>
      </c>
      <c r="G22" s="10">
        <v>248</v>
      </c>
      <c r="H22" s="7">
        <v>3843000</v>
      </c>
      <c r="I22" s="7">
        <v>103619000</v>
      </c>
      <c r="J22" s="7">
        <v>13173000</v>
      </c>
      <c r="K22" s="7">
        <f>J22*M22</f>
        <v>5927850</v>
      </c>
      <c r="L22" s="7">
        <f>J22-K22</f>
        <v>7245150</v>
      </c>
      <c r="M22" s="8">
        <v>0.45</v>
      </c>
      <c r="N22" s="9">
        <f>L22/(H22+I22+K22)</f>
        <v>0.06389593072043044</v>
      </c>
    </row>
    <row r="23" ht="12.75">
      <c r="F23" s="14"/>
    </row>
    <row r="24" spans="1:14" ht="12.75">
      <c r="A24" s="15" t="s">
        <v>55</v>
      </c>
      <c r="B24" s="15">
        <v>21</v>
      </c>
      <c r="C24" s="15"/>
      <c r="D24" s="15"/>
      <c r="E24" s="15">
        <f>SUM(E2:E22)</f>
        <v>75</v>
      </c>
      <c r="F24" s="7">
        <f>SUM(F2:F22)</f>
        <v>30480</v>
      </c>
      <c r="G24" s="7">
        <f>SUM(G2:G22)</f>
        <v>1551</v>
      </c>
      <c r="H24" s="7">
        <f>SUM(H2:H22)</f>
        <v>48285000</v>
      </c>
      <c r="I24" s="7">
        <f>SUM(I2:I22)</f>
        <v>510483000</v>
      </c>
      <c r="J24" s="7">
        <f>SUM(J2:J22)</f>
        <v>165402000</v>
      </c>
      <c r="K24" s="7">
        <f>SUM(K2:K22)</f>
        <v>74430900</v>
      </c>
      <c r="L24" s="7">
        <f>SUM(L2:L22)</f>
        <v>90971100</v>
      </c>
      <c r="N24" s="9">
        <f>L24/(H24+I24+K24)</f>
        <v>0.14366907459883457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24:N24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24:N24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2024-03-07T08:37:48Z</dcterms:modified>
  <cp:category/>
  <cp:version/>
  <cp:contentType/>
  <cp:contentStatus/>
  <cp:revision>7</cp:revision>
</cp:coreProperties>
</file>