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<sst xmlns="http://schemas.openxmlformats.org/spreadsheetml/2006/main" count="61" uniqueCount="46">
  <si>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</si>
  <si>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</si>
  <si>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</si>
  <si>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</si>
  <si>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</si>
  <si>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</si>
  <si>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</si>
  <si>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</si>
  <si>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</si>
  <si>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</si>
  <si>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</si>
  <si>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</si>
  <si>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Madera</t>
  </si>
  <si>
    <t>Alview-Dairyland Union Elementary</t>
  </si>
  <si>
    <t>CA-2065177</t>
  </si>
  <si>
    <t>Bass Lake Joint Union Elementary</t>
  </si>
  <si>
    <t>CA-2065185</t>
  </si>
  <si>
    <t>Chawanakee Unified</t>
  </si>
  <si>
    <t>CA-2075606</t>
  </si>
  <si>
    <t>Chowchilla Elementary</t>
  </si>
  <si>
    <t>CA-2065193</t>
  </si>
  <si>
    <t>Chowchilla Union High</t>
  </si>
  <si>
    <t>CA-2065201</t>
  </si>
  <si>
    <t xml:space="preserve">Ezequiel Tafoya Alvarado Academy  </t>
  </si>
  <si>
    <t>CA-0107938</t>
  </si>
  <si>
    <t xml:space="preserve">Glacier High School Charter  </t>
  </si>
  <si>
    <t>CA-2030237</t>
  </si>
  <si>
    <t>Golden Valley Unified</t>
  </si>
  <si>
    <t>CA-2075580</t>
  </si>
  <si>
    <t>Madera County Superintendent of Schools</t>
  </si>
  <si>
    <t>CA-2010207</t>
  </si>
  <si>
    <t>Madera Unified</t>
  </si>
  <si>
    <t>CA-2065243</t>
  </si>
  <si>
    <t xml:space="preserve">Mountain Home Charter (Alternative)  </t>
  </si>
  <si>
    <t>CA-6110076</t>
  </si>
  <si>
    <t>Raymond-Knowles Union Elementary</t>
  </si>
  <si>
    <t>CA-2065276</t>
  </si>
  <si>
    <t xml:space="preserve">Sherman Thomas Charter  </t>
  </si>
  <si>
    <t>CA-0100016</t>
  </si>
  <si>
    <t xml:space="preserve">Sherman Thomas Charter High  </t>
  </si>
  <si>
    <t>CA-0118950</t>
  </si>
  <si>
    <t xml:space="preserve">Sherman Thomas STEM Academy </t>
  </si>
  <si>
    <t>CA-0134510</t>
  </si>
  <si>
    <t>Yosemite Unified</t>
  </si>
  <si>
    <t>CA-2076414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</si>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</sst>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C1">
      <selection activeCell="K17" sqref="K17"/>
    </sheetView>
  </sheetViews>
  <sheetFormatPr defaultColWidth="12.57421875" defaultRowHeight="12.75"/>
  <cols>
    <col min="1" max="1" width="15.57421875" style="0" customWidth="1"/>
    <col min="2" max="2" width="60.00390625" style="0" customWidth="1"/>
    <col min="3" max="3" width="21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8.003906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602360</v>
      </c>
      <c r="D2" s="5" t="s">
        <v>14</v>
      </c>
      <c r="E2" s="3">
        <v>2</v>
      </c>
      <c r="F2" s="3">
        <v>397</v>
      </c>
      <c r="G2" s="3">
        <v>19</v>
      </c>
      <c r="H2" s="6">
        <v>655000</v>
      </c>
      <c r="I2" s="6">
        <v>1454000</v>
      </c>
      <c r="J2" s="6">
        <v>3105000</v>
      </c>
      <c r="K2" s="6">
        <f>J2*M2</f>
        <v>1397250</v>
      </c>
      <c r="L2" s="6">
        <f>J2-K2</f>
        <v>1707750</v>
      </c>
      <c r="M2" s="7">
        <v>0.45</v>
      </c>
      <c r="N2" s="8">
        <f>L2/(H2+I2+K2)</f>
        <v>0.48705882352941177</v>
      </c>
    </row>
    <row r="3" spans="1:14" ht="12.75">
      <c r="A3" s="2" t="s">
        <v>12</v>
      </c>
      <c r="B3" s="3" t="s">
        <v>15</v>
      </c>
      <c r="C3" s="4">
        <v>604080</v>
      </c>
      <c r="D3" s="5" t="s">
        <v>16</v>
      </c>
      <c r="E3" s="3">
        <v>4</v>
      </c>
      <c r="F3" s="3">
        <v>846</v>
      </c>
      <c r="G3" s="3">
        <v>46</v>
      </c>
      <c r="H3" s="6">
        <v>1852000</v>
      </c>
      <c r="I3" s="6">
        <v>6850000</v>
      </c>
      <c r="J3" s="6">
        <v>3944000</v>
      </c>
      <c r="K3" s="6">
        <f>J3*M3</f>
        <v>1774800</v>
      </c>
      <c r="L3" s="6">
        <f>J3-K3</f>
        <v>2169200</v>
      </c>
      <c r="M3" s="7">
        <v>0.45</v>
      </c>
      <c r="N3" s="8">
        <f>L3/(H3+I3+K3)</f>
        <v>0.20704795357361025</v>
      </c>
    </row>
    <row r="4" spans="1:14" ht="12.75">
      <c r="A4" s="2" t="s">
        <v>12</v>
      </c>
      <c r="B4" s="3" t="s">
        <v>17</v>
      </c>
      <c r="C4" s="4">
        <v>600116</v>
      </c>
      <c r="D4" s="5" t="s">
        <v>18</v>
      </c>
      <c r="E4" s="3">
        <v>9</v>
      </c>
      <c r="F4" s="9">
        <v>1433</v>
      </c>
      <c r="G4" s="3">
        <v>73</v>
      </c>
      <c r="H4" s="6">
        <v>1491000</v>
      </c>
      <c r="I4" s="6">
        <v>6831000</v>
      </c>
      <c r="J4" s="6">
        <v>25183000</v>
      </c>
      <c r="K4" s="6">
        <f>J4*M4</f>
        <v>11332350</v>
      </c>
      <c r="L4" s="6">
        <f>J4-K4</f>
        <v>13850650</v>
      </c>
      <c r="M4" s="7">
        <v>0.45</v>
      </c>
      <c r="N4" s="8">
        <f>L4/(H4+I4+K4)</f>
        <v>0.7047116796027343</v>
      </c>
    </row>
    <row r="5" spans="1:14" ht="12.75">
      <c r="A5" s="2" t="s">
        <v>12</v>
      </c>
      <c r="B5" s="3" t="s">
        <v>19</v>
      </c>
      <c r="C5" s="4">
        <v>608520</v>
      </c>
      <c r="D5" s="5" t="s">
        <v>20</v>
      </c>
      <c r="E5" s="3">
        <v>5</v>
      </c>
      <c r="F5" s="9">
        <v>2155</v>
      </c>
      <c r="G5" s="3">
        <v>94</v>
      </c>
      <c r="H5" s="6">
        <v>5399000</v>
      </c>
      <c r="I5" s="6">
        <v>5156000</v>
      </c>
      <c r="J5" s="6">
        <v>23836000</v>
      </c>
      <c r="K5" s="6">
        <f>J5*M5</f>
        <v>10726200</v>
      </c>
      <c r="L5" s="6">
        <f>J5-K5</f>
        <v>13109800</v>
      </c>
      <c r="M5" s="7">
        <v>0.45</v>
      </c>
      <c r="N5" s="8">
        <f>L5/(H5+I5+K5)</f>
        <v>0.6160272916940774</v>
      </c>
    </row>
    <row r="6" spans="1:14" ht="12.75">
      <c r="A6" s="2" t="s">
        <v>12</v>
      </c>
      <c r="B6" s="3" t="s">
        <v>21</v>
      </c>
      <c r="C6" s="4">
        <v>608550</v>
      </c>
      <c r="D6" s="5" t="s">
        <v>22</v>
      </c>
      <c r="E6" s="3">
        <v>2</v>
      </c>
      <c r="F6" s="9">
        <v>1145</v>
      </c>
      <c r="G6" s="3">
        <v>50</v>
      </c>
      <c r="H6" s="6">
        <v>2136000</v>
      </c>
      <c r="I6" s="6">
        <v>6469000</v>
      </c>
      <c r="J6" s="6">
        <v>9011000</v>
      </c>
      <c r="K6" s="6">
        <f>J6*M6</f>
        <v>4054950</v>
      </c>
      <c r="L6" s="6">
        <f>J6-K6</f>
        <v>4956050</v>
      </c>
      <c r="M6" s="7">
        <v>0.45</v>
      </c>
      <c r="N6" s="8">
        <f>L6/(H6+I6+K6)</f>
        <v>0.3914746898684434</v>
      </c>
    </row>
    <row r="7" spans="1:14" ht="12.75">
      <c r="A7" s="2" t="s">
        <v>12</v>
      </c>
      <c r="B7" s="3" t="s">
        <v>23</v>
      </c>
      <c r="C7" s="4">
        <v>602153</v>
      </c>
      <c r="D7" s="5" t="s">
        <v>24</v>
      </c>
      <c r="E7" s="3">
        <v>1</v>
      </c>
      <c r="F7" s="9">
        <v>650</v>
      </c>
      <c r="G7" s="3">
        <v>26</v>
      </c>
      <c r="H7" s="6">
        <v>1922000</v>
      </c>
      <c r="I7" s="6">
        <v>1102000</v>
      </c>
      <c r="J7" s="6">
        <v>6905000</v>
      </c>
      <c r="K7" s="6">
        <f>J7*M7</f>
        <v>3107250</v>
      </c>
      <c r="L7" s="6">
        <f>J7-K7</f>
        <v>3797750</v>
      </c>
      <c r="M7" s="7">
        <v>0.45</v>
      </c>
      <c r="N7" s="8">
        <f>L7/(H7+I7+K7)</f>
        <v>0.6194087665647299</v>
      </c>
    </row>
    <row r="8" spans="1:14" ht="12.75">
      <c r="A8" s="2" t="s">
        <v>12</v>
      </c>
      <c r="B8" s="3" t="s">
        <v>25</v>
      </c>
      <c r="C8" s="4">
        <v>601555</v>
      </c>
      <c r="D8" s="5" t="s">
        <v>26</v>
      </c>
      <c r="E8" s="3">
        <v>1</v>
      </c>
      <c r="F8" s="9">
        <v>86</v>
      </c>
      <c r="G8" s="3">
        <v>6</v>
      </c>
      <c r="H8" s="6">
        <v>4000</v>
      </c>
      <c r="I8" s="6">
        <v>458000</v>
      </c>
      <c r="J8" s="6">
        <v>490000</v>
      </c>
      <c r="K8" s="6">
        <f>J8*M8</f>
        <v>220500</v>
      </c>
      <c r="L8" s="6">
        <f>J8-K8</f>
        <v>269500</v>
      </c>
      <c r="M8" s="7">
        <v>0.45</v>
      </c>
      <c r="N8" s="8">
        <f>L8/(H8+I8+K8)</f>
        <v>0.39487179487179486</v>
      </c>
    </row>
    <row r="9" spans="1:14" ht="12.75">
      <c r="A9" s="2" t="s">
        <v>12</v>
      </c>
      <c r="B9" s="3" t="s">
        <v>27</v>
      </c>
      <c r="C9" s="4">
        <v>600068</v>
      </c>
      <c r="D9" s="5" t="s">
        <v>28</v>
      </c>
      <c r="E9" s="3">
        <v>10</v>
      </c>
      <c r="F9" s="9">
        <v>2566</v>
      </c>
      <c r="G9" s="3">
        <v>117</v>
      </c>
      <c r="H9" s="6">
        <v>2267000</v>
      </c>
      <c r="I9" s="6">
        <v>15750000</v>
      </c>
      <c r="J9" s="6">
        <v>15283000</v>
      </c>
      <c r="K9" s="6">
        <f>J9*M9</f>
        <v>6877350</v>
      </c>
      <c r="L9" s="6">
        <f>J9-K9</f>
        <v>8405650</v>
      </c>
      <c r="M9" s="7">
        <v>0.45</v>
      </c>
      <c r="N9" s="8">
        <f>L9/(H9+I9+K9)</f>
        <v>0.33765292124518215</v>
      </c>
    </row>
    <row r="10" spans="1:14" ht="12.75">
      <c r="A10" s="2" t="s">
        <v>12</v>
      </c>
      <c r="B10" s="3" t="s">
        <v>29</v>
      </c>
      <c r="C10" s="4">
        <v>691017</v>
      </c>
      <c r="D10" s="5" t="s">
        <v>30</v>
      </c>
      <c r="E10" s="3">
        <v>5</v>
      </c>
      <c r="F10" s="9">
        <v>663</v>
      </c>
      <c r="G10" s="3">
        <v>63</v>
      </c>
      <c r="H10" s="6">
        <v>14965000</v>
      </c>
      <c r="I10" s="6">
        <v>22629000</v>
      </c>
      <c r="J10" s="6">
        <v>29499000</v>
      </c>
      <c r="K10" s="6">
        <f>J10*M10</f>
        <v>13274550</v>
      </c>
      <c r="L10" s="6">
        <f>J10-K10</f>
        <v>16224450</v>
      </c>
      <c r="M10" s="7">
        <v>0.45</v>
      </c>
      <c r="N10" s="8">
        <f>L10/(H10+I10+K10)</f>
        <v>0.31894854482779633</v>
      </c>
    </row>
    <row r="11" spans="1:14" ht="12.75">
      <c r="A11" s="2" t="s">
        <v>12</v>
      </c>
      <c r="B11" s="3" t="s">
        <v>31</v>
      </c>
      <c r="C11" s="4">
        <v>623340</v>
      </c>
      <c r="D11" s="5" t="s">
        <v>32</v>
      </c>
      <c r="E11" s="3">
        <v>28</v>
      </c>
      <c r="F11" s="9">
        <v>20151</v>
      </c>
      <c r="G11" s="3">
        <v>939</v>
      </c>
      <c r="H11" s="6">
        <v>55652000</v>
      </c>
      <c r="I11" s="6">
        <v>56836000</v>
      </c>
      <c r="J11" s="6">
        <v>255828000</v>
      </c>
      <c r="K11" s="6">
        <f>J11*M11</f>
        <v>115122600</v>
      </c>
      <c r="L11" s="6">
        <f>J11-K11</f>
        <v>140705400</v>
      </c>
      <c r="M11" s="7">
        <v>0.45</v>
      </c>
      <c r="N11" s="8">
        <f>L11/(H11+I11+K11)</f>
        <v>0.6181847418353978</v>
      </c>
    </row>
    <row r="12" spans="1:14" ht="12.75">
      <c r="A12" s="2" t="s">
        <v>12</v>
      </c>
      <c r="B12" s="3" t="s">
        <v>33</v>
      </c>
      <c r="C12" s="4">
        <v>602365</v>
      </c>
      <c r="D12" s="5" t="s">
        <v>34</v>
      </c>
      <c r="E12" s="3">
        <v>1</v>
      </c>
      <c r="F12" s="9">
        <v>206</v>
      </c>
      <c r="G12" s="3">
        <v>9</v>
      </c>
      <c r="H12" s="6">
        <v>12000</v>
      </c>
      <c r="I12" s="6">
        <v>1167000</v>
      </c>
      <c r="J12" s="6">
        <v>917000</v>
      </c>
      <c r="K12" s="6">
        <f>J12*M12</f>
        <v>412650</v>
      </c>
      <c r="L12" s="6">
        <f>J12-K12</f>
        <v>504350</v>
      </c>
      <c r="M12" s="7">
        <v>0.45</v>
      </c>
      <c r="N12" s="8">
        <f>L12/(H12+I12+K12)</f>
        <v>0.3168724279835391</v>
      </c>
    </row>
    <row r="13" spans="1:14" ht="12.75">
      <c r="A13" s="2" t="s">
        <v>12</v>
      </c>
      <c r="B13" s="3" t="s">
        <v>35</v>
      </c>
      <c r="C13" s="4">
        <v>631920</v>
      </c>
      <c r="D13" s="5" t="s">
        <v>36</v>
      </c>
      <c r="E13" s="3">
        <v>1</v>
      </c>
      <c r="F13" s="9">
        <v>79</v>
      </c>
      <c r="G13" s="3">
        <v>4</v>
      </c>
      <c r="H13" s="6">
        <v>208000</v>
      </c>
      <c r="I13" s="6">
        <v>568000</v>
      </c>
      <c r="J13" s="6">
        <v>522000</v>
      </c>
      <c r="K13" s="6">
        <f>J13*M13</f>
        <v>234900</v>
      </c>
      <c r="L13" s="6">
        <f>J13-K13</f>
        <v>287100</v>
      </c>
      <c r="M13" s="7">
        <v>0.45</v>
      </c>
      <c r="N13" s="8">
        <f>L13/(H13+I13+K13)</f>
        <v>0.2840043525571273</v>
      </c>
    </row>
    <row r="14" spans="1:14" ht="12.75">
      <c r="A14" s="2" t="s">
        <v>12</v>
      </c>
      <c r="B14" s="3" t="s">
        <v>37</v>
      </c>
      <c r="C14" s="4">
        <v>602467</v>
      </c>
      <c r="D14" s="5" t="s">
        <v>38</v>
      </c>
      <c r="E14" s="3">
        <v>1</v>
      </c>
      <c r="F14" s="9">
        <v>219</v>
      </c>
      <c r="G14" s="3">
        <v>9</v>
      </c>
      <c r="H14" s="6">
        <v>163000</v>
      </c>
      <c r="I14" s="6">
        <v>379000</v>
      </c>
      <c r="J14" s="6">
        <v>2135000</v>
      </c>
      <c r="K14" s="6">
        <f>J14*M14</f>
        <v>960750</v>
      </c>
      <c r="L14" s="6">
        <f>J14-K14</f>
        <v>1174250</v>
      </c>
      <c r="M14" s="7">
        <v>0.45</v>
      </c>
      <c r="N14" s="8">
        <f>L14/(H14+I14+K14)</f>
        <v>0.7814007652636833</v>
      </c>
    </row>
    <row r="15" spans="1:14" ht="12.75">
      <c r="A15" s="2" t="s">
        <v>12</v>
      </c>
      <c r="B15" s="3" t="s">
        <v>39</v>
      </c>
      <c r="C15" s="4">
        <v>601563</v>
      </c>
      <c r="D15" s="5" t="s">
        <v>40</v>
      </c>
      <c r="E15" s="3">
        <v>1</v>
      </c>
      <c r="F15" s="9">
        <v>84</v>
      </c>
      <c r="G15" s="3">
        <v>6</v>
      </c>
      <c r="H15" s="6">
        <v>8000</v>
      </c>
      <c r="I15" s="6">
        <v>142000</v>
      </c>
      <c r="J15" s="6">
        <v>910000</v>
      </c>
      <c r="K15" s="6">
        <f>J15*M15</f>
        <v>409500</v>
      </c>
      <c r="L15" s="6">
        <f>J15-K15</f>
        <v>500500</v>
      </c>
      <c r="M15" s="7">
        <v>0.45</v>
      </c>
      <c r="N15" s="8">
        <f>L15/(H15+I15+K15)</f>
        <v>0.8945487042001787</v>
      </c>
    </row>
    <row r="16" spans="1:14" ht="12.75">
      <c r="A16" s="2" t="s">
        <v>12</v>
      </c>
      <c r="B16" s="3" t="s">
        <v>41</v>
      </c>
      <c r="C16" s="4">
        <v>602225</v>
      </c>
      <c r="D16" s="5" t="s">
        <v>42</v>
      </c>
      <c r="E16" s="3">
        <v>1</v>
      </c>
      <c r="F16" s="9">
        <v>75</v>
      </c>
      <c r="G16" s="3">
        <v>3</v>
      </c>
      <c r="H16" s="6">
        <v>27000</v>
      </c>
      <c r="I16" s="6">
        <v>128000</v>
      </c>
      <c r="J16" s="6">
        <v>674000</v>
      </c>
      <c r="K16" s="6">
        <f>J16*M16</f>
        <v>303300</v>
      </c>
      <c r="L16" s="6">
        <f>J16-K16</f>
        <v>370700</v>
      </c>
      <c r="M16" s="7">
        <v>0.45</v>
      </c>
      <c r="N16" s="8">
        <f>L16/(H16+I16+K16)</f>
        <v>0.8088588260964433</v>
      </c>
    </row>
    <row r="17" spans="1:14" ht="12.75">
      <c r="A17" s="2" t="s">
        <v>12</v>
      </c>
      <c r="B17" s="10" t="s">
        <v>43</v>
      </c>
      <c r="C17" s="11">
        <v>600160</v>
      </c>
      <c r="D17" s="12" t="s">
        <v>44</v>
      </c>
      <c r="E17" s="10">
        <v>9</v>
      </c>
      <c r="F17" s="13">
        <v>1385</v>
      </c>
      <c r="G17" s="10">
        <v>68</v>
      </c>
      <c r="H17" s="6">
        <v>3023000</v>
      </c>
      <c r="I17" s="6">
        <v>10372000</v>
      </c>
      <c r="J17" s="6">
        <v>10903000</v>
      </c>
      <c r="K17" s="6">
        <f>J17*M17</f>
        <v>4906350</v>
      </c>
      <c r="L17" s="6">
        <f>J17-K17</f>
        <v>5996650</v>
      </c>
      <c r="M17" s="7">
        <v>0.45</v>
      </c>
      <c r="N17" s="8">
        <f>L17/(H17+I17+K17)</f>
        <v>0.3276616205908307</v>
      </c>
    </row>
    <row r="18" spans="8:12" ht="12.75">
      <c r="H18" s="6"/>
      <c r="I18" s="6"/>
      <c r="J18" s="6"/>
      <c r="K18" s="6"/>
      <c r="L18" s="6"/>
    </row>
    <row r="19" spans="1:14" ht="12.75">
      <c r="A19" s="14" t="s">
        <v>45</v>
      </c>
      <c r="B19" s="14">
        <v>16</v>
      </c>
      <c r="C19" s="14"/>
      <c r="D19" s="14"/>
      <c r="E19" s="14">
        <f>SUM(E2:E17)</f>
        <v>81</v>
      </c>
      <c r="F19" s="6">
        <f>SUM(F2:F17)</f>
        <v>32140</v>
      </c>
      <c r="G19" s="6">
        <f>SUM(G2:G17)</f>
        <v>1532</v>
      </c>
      <c r="H19" s="6">
        <f>SUM(H2:H17)</f>
        <v>89784000</v>
      </c>
      <c r="I19" s="6">
        <f>SUM(I2:I17)</f>
        <v>136291000</v>
      </c>
      <c r="J19" s="6">
        <f>SUM(J2:J17)</f>
        <v>389145000</v>
      </c>
      <c r="K19" s="6">
        <f>SUM(K2:K17)</f>
        <v>175115250</v>
      </c>
      <c r="L19" s="6">
        <f>SUM(L2:L17)</f>
        <v>214029750</v>
      </c>
      <c r="N19" s="8">
        <f>L19/(H19+I19+K19)</f>
        <v>0.533486917989657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2024-03-06T21:19:24Z</dcterms:modified>
  <cp:category/>
  <cp:version/>
  <cp:contentType/>
  <cp:contentStatus/>
  <cp:revision>11</cp:revision>
</cp:coreProperties>
</file>