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<sst xmlns="http://schemas.openxmlformats.org/spreadsheetml/2006/main" count="40" uniqueCount="32">
  <si>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</si>
  <si>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</si>
  <si>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</si>
  <si>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</si>
  <si>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</si>
  <si>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</si>
  <si>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</si>
  <si>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</si>
  <si>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</si>
  <si>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</si>
  <si>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</si>
  <si>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</si>
  <si>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Lake</t>
  </si>
  <si>
    <t xml:space="preserve">California Connections Academy North Bay </t>
  </si>
  <si>
    <t xml:space="preserve">CA-0129601 </t>
  </si>
  <si>
    <t xml:space="preserve">Kelseyville Unified </t>
  </si>
  <si>
    <t xml:space="preserve">CA-1764014 </t>
  </si>
  <si>
    <t xml:space="preserve">Konocti Unified </t>
  </si>
  <si>
    <t xml:space="preserve">CA-1764022 </t>
  </si>
  <si>
    <t xml:space="preserve">Lake County International Charter </t>
  </si>
  <si>
    <t xml:space="preserve">CA-0108340 </t>
  </si>
  <si>
    <t xml:space="preserve">Lake County Office of Education </t>
  </si>
  <si>
    <t xml:space="preserve">CA-1710173 </t>
  </si>
  <si>
    <t xml:space="preserve">Lakeport Unified </t>
  </si>
  <si>
    <t xml:space="preserve">CA-1764030 </t>
  </si>
  <si>
    <t xml:space="preserve">Lucerne Elementary </t>
  </si>
  <si>
    <t xml:space="preserve">CA-1764048 </t>
  </si>
  <si>
    <t xml:space="preserve">Middletown Unified </t>
  </si>
  <si>
    <t xml:space="preserve">CA-1764055 </t>
  </si>
  <si>
    <t xml:space="preserve">Upper Lake Unified </t>
  </si>
  <si>
    <t xml:space="preserve">CA-1776976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</si>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</sst>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D1">
      <selection activeCell="D28" sqref="A28:IV28"/>
    </sheetView>
  </sheetViews>
  <sheetFormatPr defaultColWidth="12.57421875" defaultRowHeight="12.75"/>
  <cols>
    <col min="1" max="1" width="15.57421875" style="0" customWidth="1"/>
    <col min="2" max="2" width="53.14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14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602127</v>
      </c>
      <c r="D2" s="5" t="s">
        <v>14</v>
      </c>
      <c r="E2" s="6">
        <v>1</v>
      </c>
      <c r="F2" s="6">
        <v>154</v>
      </c>
      <c r="G2" s="6">
        <v>4</v>
      </c>
      <c r="H2" s="7">
        <v>67000</v>
      </c>
      <c r="I2" s="7">
        <v>688000</v>
      </c>
      <c r="J2" s="7">
        <v>1198000</v>
      </c>
      <c r="K2" s="7">
        <f>J2*M2</f>
        <v>539100</v>
      </c>
      <c r="L2" s="7">
        <f>J2-K2</f>
        <v>658900</v>
      </c>
      <c r="M2" s="6">
        <v>0.45</v>
      </c>
      <c r="N2" s="8">
        <f>L2/(H2+I2+K2)</f>
        <v>0.5091569430492234</v>
      </c>
    </row>
    <row r="3" spans="1:14" ht="12.75">
      <c r="A3" s="2" t="s">
        <v>12</v>
      </c>
      <c r="B3" s="4" t="s">
        <v>15</v>
      </c>
      <c r="C3" s="4">
        <v>619320</v>
      </c>
      <c r="D3" s="5" t="s">
        <v>16</v>
      </c>
      <c r="E3" s="6">
        <v>7</v>
      </c>
      <c r="F3" s="7">
        <v>1833</v>
      </c>
      <c r="G3" s="6">
        <v>95</v>
      </c>
      <c r="H3" s="7">
        <v>2048000</v>
      </c>
      <c r="I3" s="7">
        <v>9205000</v>
      </c>
      <c r="J3" s="7">
        <v>14155000</v>
      </c>
      <c r="K3" s="7">
        <f>J3*M3</f>
        <v>6369750</v>
      </c>
      <c r="L3" s="7">
        <f>J3-K3</f>
        <v>7785250</v>
      </c>
      <c r="M3" s="6">
        <v>0.45</v>
      </c>
      <c r="N3" s="8">
        <f>L3/(H3+I3+K3)</f>
        <v>0.4417727085727256</v>
      </c>
    </row>
    <row r="4" spans="1:14" ht="12.75">
      <c r="A4" s="2" t="s">
        <v>12</v>
      </c>
      <c r="B4" s="4" t="s">
        <v>17</v>
      </c>
      <c r="C4" s="4">
        <v>620070</v>
      </c>
      <c r="D4" s="5" t="s">
        <v>18</v>
      </c>
      <c r="E4" s="6">
        <v>11</v>
      </c>
      <c r="F4" s="7">
        <v>3816</v>
      </c>
      <c r="G4" s="6">
        <v>163</v>
      </c>
      <c r="H4" s="7">
        <v>5054000</v>
      </c>
      <c r="I4" s="7">
        <v>12649000</v>
      </c>
      <c r="J4" s="7">
        <v>34674000</v>
      </c>
      <c r="K4" s="7">
        <f>J4*M4</f>
        <v>15603300</v>
      </c>
      <c r="L4" s="7">
        <f>J4-K4</f>
        <v>19070700</v>
      </c>
      <c r="M4" s="6">
        <v>0.45</v>
      </c>
      <c r="N4" s="8">
        <f>L4/(H4+I4+K4)</f>
        <v>0.57258536673242</v>
      </c>
    </row>
    <row r="5" spans="1:14" ht="24.75" customHeight="1">
      <c r="A5" s="2" t="s">
        <v>12</v>
      </c>
      <c r="B5" s="4" t="s">
        <v>19</v>
      </c>
      <c r="C5" s="3">
        <v>601559</v>
      </c>
      <c r="D5" s="9" t="s">
        <v>20</v>
      </c>
      <c r="E5" s="10">
        <v>1</v>
      </c>
      <c r="F5" s="10">
        <v>75</v>
      </c>
      <c r="G5" s="10">
        <v>4</v>
      </c>
      <c r="H5" s="7">
        <v>58000</v>
      </c>
      <c r="I5" s="7">
        <v>270000</v>
      </c>
      <c r="J5" s="7">
        <v>457000</v>
      </c>
      <c r="K5" s="7">
        <f>J5*M5</f>
        <v>205650</v>
      </c>
      <c r="L5" s="7">
        <f>J5-K5</f>
        <v>251350</v>
      </c>
      <c r="M5" s="6">
        <v>0.45</v>
      </c>
      <c r="N5" s="8">
        <f>L5/(H5+I5+K5)</f>
        <v>0.47100159280427245</v>
      </c>
    </row>
    <row r="6" spans="1:14" ht="12.75">
      <c r="A6" s="2" t="s">
        <v>12</v>
      </c>
      <c r="B6" s="4" t="s">
        <v>21</v>
      </c>
      <c r="C6" s="4">
        <v>691014</v>
      </c>
      <c r="D6" s="5" t="s">
        <v>22</v>
      </c>
      <c r="E6" s="6">
        <v>3</v>
      </c>
      <c r="F6" s="6">
        <v>34</v>
      </c>
      <c r="G6" s="6">
        <v>5</v>
      </c>
      <c r="H6" s="7">
        <v>3800000</v>
      </c>
      <c r="I6" s="7">
        <v>6533000</v>
      </c>
      <c r="J6" s="7">
        <v>11070000</v>
      </c>
      <c r="K6" s="7">
        <f>J6*M6</f>
        <v>4981500</v>
      </c>
      <c r="L6" s="7">
        <f>J6-K6</f>
        <v>6088500</v>
      </c>
      <c r="M6" s="6">
        <v>0.45</v>
      </c>
      <c r="N6" s="8">
        <f>L6/(H6+I6+K6)</f>
        <v>0.39756439975186914</v>
      </c>
    </row>
    <row r="7" spans="1:14" ht="12.75">
      <c r="A7" s="2" t="s">
        <v>12</v>
      </c>
      <c r="B7" s="4" t="s">
        <v>23</v>
      </c>
      <c r="C7" s="4">
        <v>620670</v>
      </c>
      <c r="D7" s="5" t="s">
        <v>24</v>
      </c>
      <c r="E7" s="10">
        <v>6</v>
      </c>
      <c r="F7" s="11">
        <v>1349</v>
      </c>
      <c r="G7" s="10">
        <v>75</v>
      </c>
      <c r="H7" s="7">
        <v>1733000</v>
      </c>
      <c r="I7" s="7">
        <v>8393000</v>
      </c>
      <c r="J7" s="7">
        <v>11082000</v>
      </c>
      <c r="K7" s="7">
        <f>J7*M7</f>
        <v>4986900</v>
      </c>
      <c r="L7" s="7">
        <f>J7-K7</f>
        <v>6095100</v>
      </c>
      <c r="M7" s="6">
        <v>0.45</v>
      </c>
      <c r="N7" s="8">
        <f>L7/(H7+I7+K7)</f>
        <v>0.40330446175121915</v>
      </c>
    </row>
    <row r="8" spans="1:14" ht="12.75">
      <c r="A8" s="2" t="s">
        <v>12</v>
      </c>
      <c r="B8" s="4" t="s">
        <v>25</v>
      </c>
      <c r="C8" s="4">
        <v>623040</v>
      </c>
      <c r="D8" s="5" t="s">
        <v>26</v>
      </c>
      <c r="E8" s="10">
        <v>1</v>
      </c>
      <c r="F8" s="10">
        <v>300</v>
      </c>
      <c r="G8" s="10">
        <v>14</v>
      </c>
      <c r="H8" s="7">
        <v>371000</v>
      </c>
      <c r="I8" s="7">
        <v>1129000</v>
      </c>
      <c r="J8" s="7">
        <v>2765000</v>
      </c>
      <c r="K8" s="7">
        <f>J8*M8</f>
        <v>1244250</v>
      </c>
      <c r="L8" s="7">
        <f>J8-K8</f>
        <v>1520750</v>
      </c>
      <c r="M8" s="6">
        <v>0.45</v>
      </c>
      <c r="N8" s="8">
        <f>L8/(H8+I8+K8)</f>
        <v>0.5541586954541313</v>
      </c>
    </row>
    <row r="9" spans="1:14" ht="12.75">
      <c r="A9" s="2" t="s">
        <v>12</v>
      </c>
      <c r="B9" s="4" t="s">
        <v>27</v>
      </c>
      <c r="C9" s="4">
        <v>624750</v>
      </c>
      <c r="D9" s="5" t="s">
        <v>28</v>
      </c>
      <c r="E9" s="10">
        <v>6</v>
      </c>
      <c r="F9" s="11">
        <v>1449</v>
      </c>
      <c r="G9" s="10">
        <v>72</v>
      </c>
      <c r="H9" s="7">
        <v>1262000</v>
      </c>
      <c r="I9" s="7">
        <v>8152000</v>
      </c>
      <c r="J9" s="7">
        <v>10651000</v>
      </c>
      <c r="K9" s="7">
        <f>J9*M9</f>
        <v>4792950</v>
      </c>
      <c r="L9" s="7">
        <f>J9-K9</f>
        <v>5858050</v>
      </c>
      <c r="M9" s="6">
        <v>0.45</v>
      </c>
      <c r="N9" s="8">
        <f>L9/(H9+I9+K9)</f>
        <v>0.4123369196062491</v>
      </c>
    </row>
    <row r="10" spans="1:14" ht="12.75">
      <c r="A10" s="2" t="s">
        <v>12</v>
      </c>
      <c r="B10" s="4" t="s">
        <v>29</v>
      </c>
      <c r="C10" s="4">
        <v>601442</v>
      </c>
      <c r="D10" s="5" t="s">
        <v>30</v>
      </c>
      <c r="E10" s="10">
        <v>5</v>
      </c>
      <c r="F10" s="10">
        <v>891</v>
      </c>
      <c r="G10" s="10">
        <v>48</v>
      </c>
      <c r="H10" s="7">
        <v>1602000</v>
      </c>
      <c r="I10" s="7">
        <v>4288000</v>
      </c>
      <c r="J10" s="7">
        <v>7337000</v>
      </c>
      <c r="K10" s="7">
        <f>J10*M10</f>
        <v>3301650</v>
      </c>
      <c r="L10" s="7">
        <f>J10-K10</f>
        <v>4035350</v>
      </c>
      <c r="M10" s="6">
        <v>0.45</v>
      </c>
      <c r="N10" s="8">
        <f>L10/(H10+I10+K10)</f>
        <v>0.4390234615112629</v>
      </c>
    </row>
    <row r="12" spans="1:14" ht="12.75">
      <c r="A12" s="12" t="s">
        <v>31</v>
      </c>
      <c r="B12" s="12">
        <v>9</v>
      </c>
      <c r="C12" s="12"/>
      <c r="D12" s="12"/>
      <c r="E12" s="12">
        <f>SUM(E2:E10)</f>
        <v>41</v>
      </c>
      <c r="F12" s="13">
        <f>SUM(F2:F10)</f>
        <v>9901</v>
      </c>
      <c r="G12" s="12">
        <f>SUM(G2:G10)</f>
        <v>480</v>
      </c>
      <c r="H12" s="13">
        <f>SUM(H2:H10)</f>
        <v>15995000</v>
      </c>
      <c r="I12" s="13">
        <f>SUM(I2:I10)</f>
        <v>51307000</v>
      </c>
      <c r="J12" s="13">
        <f>SUM(J2:J10)</f>
        <v>93389000</v>
      </c>
      <c r="K12" s="13">
        <f>SUM(K2:K10)</f>
        <v>42025050</v>
      </c>
      <c r="L12" s="13">
        <f>SUM(L2:L10)</f>
        <v>51363950</v>
      </c>
      <c r="N12" s="8">
        <f>L12/(H12+I12+K12)</f>
        <v>0.46981922589148795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8:IV2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8:IV2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2024-03-05T05:59:50Z</dcterms:modified>
  <cp:category/>
  <cp:version/>
  <cp:contentType/>
  <cp:contentStatus/>
  <cp:revision>4</cp:revision>
</cp:coreProperties>
</file>