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<sst xmlns="http://schemas.openxmlformats.org/spreadsheetml/2006/main" count="69" uniqueCount="51">
  <si>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</si>
  <si>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</si>
  <si>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</si>
  <si>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</si>
  <si>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</si>
  <si>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</si>
  <si>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</si>
  <si>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</si>
  <si>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</si>
  <si>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</si>
  <si>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</si>
  <si>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</si>
  <si>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Kings</t>
  </si>
  <si>
    <t>Armona Union Elementary</t>
  </si>
  <si>
    <t>CA-1663875</t>
  </si>
  <si>
    <t>Central Union Elementary</t>
  </si>
  <si>
    <t>CA-1663883</t>
  </si>
  <si>
    <t>Corcoran Joint Unified</t>
  </si>
  <si>
    <t>CA-1663891</t>
  </si>
  <si>
    <t>Hanford Elementary</t>
  </si>
  <si>
    <t>CA-1663917</t>
  </si>
  <si>
    <t>Hanford Joint Union High</t>
  </si>
  <si>
    <t>CA-1663925</t>
  </si>
  <si>
    <t>Island Union Elementary</t>
  </si>
  <si>
    <t>CA-1663933</t>
  </si>
  <si>
    <t>Kings County Office of Education</t>
  </si>
  <si>
    <t>CA-1610165</t>
  </si>
  <si>
    <t>Kings River-Hardwick Union Elementary</t>
  </si>
  <si>
    <t>CA-1663941</t>
  </si>
  <si>
    <t>Kings Schools Transportation Authority JPA</t>
  </si>
  <si>
    <t>CA-1676364</t>
  </si>
  <si>
    <t xml:space="preserve">Kings Valley Academy II  </t>
  </si>
  <si>
    <t>CA-0136556</t>
  </si>
  <si>
    <t>Kit Carson Union Elementary</t>
  </si>
  <si>
    <t>CA-1663958</t>
  </si>
  <si>
    <t>Lakeside Union Elementary</t>
  </si>
  <si>
    <t>CA-1663966</t>
  </si>
  <si>
    <t xml:space="preserve">Lemoore Middle College High </t>
  </si>
  <si>
    <t>CA-0110205</t>
  </si>
  <si>
    <t xml:space="preserve"> </t>
  </si>
  <si>
    <t xml:space="preserve">Lemoore Online College Preparatory High </t>
  </si>
  <si>
    <t>CA-0136234</t>
  </si>
  <si>
    <t>Lemoore Union Elementary</t>
  </si>
  <si>
    <t>CA-1663974</t>
  </si>
  <si>
    <t>Lemoore Union High</t>
  </si>
  <si>
    <t>CA-1663982</t>
  </si>
  <si>
    <t>Pioneer Union Elementary</t>
  </si>
  <si>
    <t>CA-1663990</t>
  </si>
  <si>
    <t>Reef-Sunset Unified</t>
  </si>
  <si>
    <t>CA-1673932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</si>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</sst>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G1">
      <selection activeCell="N21" sqref="B21:N21"/>
    </sheetView>
  </sheetViews>
  <sheetFormatPr defaultColWidth="12.57421875" defaultRowHeight="12.75"/>
  <cols>
    <col min="1" max="1" width="15.57421875" style="0" customWidth="1"/>
    <col min="2" max="2" width="63.7109375" style="0" customWidth="1"/>
    <col min="3" max="3" width="16.28125" style="0" customWidth="1"/>
    <col min="4" max="4" width="21.421875" style="0" customWidth="1"/>
    <col min="5" max="5" width="11.57421875" style="0" customWidth="1"/>
    <col min="6" max="6" width="14.00390625" style="0" customWidth="1"/>
    <col min="7" max="7" width="14.1406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3.00390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603180</v>
      </c>
      <c r="D2" s="5" t="s">
        <v>14</v>
      </c>
      <c r="E2" s="3">
        <v>3</v>
      </c>
      <c r="F2" s="6">
        <v>1138</v>
      </c>
      <c r="G2" s="3">
        <v>58</v>
      </c>
      <c r="H2" s="7">
        <v>4215000</v>
      </c>
      <c r="I2" s="7">
        <v>2152000</v>
      </c>
      <c r="J2" s="7">
        <v>13739000</v>
      </c>
      <c r="K2" s="7">
        <f>J2*M2</f>
        <v>6182550</v>
      </c>
      <c r="L2" s="7">
        <f>J2-K2</f>
        <v>7556450</v>
      </c>
      <c r="M2" s="8">
        <v>0.45</v>
      </c>
      <c r="N2" s="9">
        <f>L2/(H2+I2+K2)</f>
        <v>0.6021291600097215</v>
      </c>
    </row>
    <row r="3" spans="1:14" ht="12.75">
      <c r="A3" s="2" t="s">
        <v>12</v>
      </c>
      <c r="B3" s="3" t="s">
        <v>15</v>
      </c>
      <c r="C3" s="4">
        <v>607980</v>
      </c>
      <c r="D3" s="5" t="s">
        <v>16</v>
      </c>
      <c r="E3" s="3">
        <v>4</v>
      </c>
      <c r="F3" s="6">
        <v>1675</v>
      </c>
      <c r="G3" s="3">
        <v>91</v>
      </c>
      <c r="H3" s="7">
        <v>14185000</v>
      </c>
      <c r="I3" s="7">
        <v>1488000</v>
      </c>
      <c r="J3" s="7">
        <v>21703000</v>
      </c>
      <c r="K3" s="7">
        <f>J3*M3</f>
        <v>9766350</v>
      </c>
      <c r="L3" s="7">
        <f>J3-K3</f>
        <v>11936650</v>
      </c>
      <c r="M3" s="8">
        <v>0.45</v>
      </c>
      <c r="N3" s="9">
        <f>L3/(H3+I3+K3)</f>
        <v>0.4692199289683109</v>
      </c>
    </row>
    <row r="4" spans="1:14" ht="12.75">
      <c r="A4" s="2" t="s">
        <v>12</v>
      </c>
      <c r="B4" s="3" t="s">
        <v>17</v>
      </c>
      <c r="C4" s="4">
        <v>609690</v>
      </c>
      <c r="D4" s="5" t="s">
        <v>18</v>
      </c>
      <c r="E4" s="3">
        <v>8</v>
      </c>
      <c r="F4" s="6">
        <v>3267</v>
      </c>
      <c r="G4" s="3">
        <v>154</v>
      </c>
      <c r="H4" s="7">
        <v>8609000</v>
      </c>
      <c r="I4" s="7">
        <v>5048000</v>
      </c>
      <c r="J4" s="7">
        <v>47615000</v>
      </c>
      <c r="K4" s="7">
        <f>J4*M4</f>
        <v>21426750</v>
      </c>
      <c r="L4" s="7">
        <f>J4-K4</f>
        <v>26188250</v>
      </c>
      <c r="M4" s="8">
        <v>0.45</v>
      </c>
      <c r="N4" s="9">
        <f>L4/(H4+I4+K4)</f>
        <v>0.746449567107279</v>
      </c>
    </row>
    <row r="5" spans="1:14" ht="12.75">
      <c r="A5" s="2" t="s">
        <v>12</v>
      </c>
      <c r="B5" s="3" t="s">
        <v>19</v>
      </c>
      <c r="C5" s="4">
        <v>616470</v>
      </c>
      <c r="D5" s="5" t="s">
        <v>20</v>
      </c>
      <c r="E5" s="3">
        <v>12</v>
      </c>
      <c r="F5" s="6">
        <v>5525</v>
      </c>
      <c r="G5" s="3">
        <v>246</v>
      </c>
      <c r="H5" s="7">
        <v>12526000</v>
      </c>
      <c r="I5" s="7">
        <v>8119000</v>
      </c>
      <c r="J5" s="7">
        <v>70761000</v>
      </c>
      <c r="K5" s="7">
        <f>J5*M5</f>
        <v>31842450</v>
      </c>
      <c r="L5" s="7">
        <f>J5-K5</f>
        <v>38918550</v>
      </c>
      <c r="M5" s="8">
        <v>0.45</v>
      </c>
      <c r="N5" s="9">
        <f>L5/(H5+I5+K5)</f>
        <v>0.7414829640228283</v>
      </c>
    </row>
    <row r="6" spans="1:14" ht="12.75">
      <c r="A6" s="2" t="s">
        <v>12</v>
      </c>
      <c r="B6" s="3" t="s">
        <v>21</v>
      </c>
      <c r="C6" s="4">
        <v>616500</v>
      </c>
      <c r="D6" s="5" t="s">
        <v>22</v>
      </c>
      <c r="E6" s="3">
        <v>6</v>
      </c>
      <c r="F6" s="6">
        <v>4237</v>
      </c>
      <c r="G6" s="3">
        <v>183</v>
      </c>
      <c r="H6" s="7">
        <v>6207000</v>
      </c>
      <c r="I6" s="7">
        <v>12499000</v>
      </c>
      <c r="J6" s="7">
        <v>47779000</v>
      </c>
      <c r="K6" s="7">
        <f>J6*M6</f>
        <v>21500550</v>
      </c>
      <c r="L6" s="7">
        <f>J6-K6</f>
        <v>26278450</v>
      </c>
      <c r="M6" s="8">
        <v>0.45</v>
      </c>
      <c r="N6" s="9">
        <f>L6/(H6+I6+K6)</f>
        <v>0.6535862937755167</v>
      </c>
    </row>
    <row r="7" spans="1:14" ht="12.75">
      <c r="A7" s="2" t="s">
        <v>12</v>
      </c>
      <c r="B7" s="3" t="s">
        <v>23</v>
      </c>
      <c r="C7" s="4">
        <v>618510</v>
      </c>
      <c r="D7" s="5" t="s">
        <v>24</v>
      </c>
      <c r="E7" s="3">
        <v>1</v>
      </c>
      <c r="F7" s="6">
        <v>392</v>
      </c>
      <c r="G7" s="3">
        <v>18</v>
      </c>
      <c r="H7" s="7">
        <v>474000</v>
      </c>
      <c r="I7" s="7">
        <v>541000</v>
      </c>
      <c r="J7" s="7">
        <v>15208000</v>
      </c>
      <c r="K7" s="7">
        <f>J7*M7</f>
        <v>6843600</v>
      </c>
      <c r="L7" s="7">
        <f>J7-K7</f>
        <v>8364400</v>
      </c>
      <c r="M7" s="8">
        <v>0.45</v>
      </c>
      <c r="N7" s="9">
        <f>L7/(H7+I7+K7)</f>
        <v>1.0643626091161276</v>
      </c>
    </row>
    <row r="8" spans="1:14" ht="12.75">
      <c r="A8" s="2" t="s">
        <v>12</v>
      </c>
      <c r="B8" s="3" t="s">
        <v>25</v>
      </c>
      <c r="C8" s="4">
        <v>691013</v>
      </c>
      <c r="D8" s="5" t="s">
        <v>26</v>
      </c>
      <c r="E8" s="3">
        <v>3</v>
      </c>
      <c r="F8" s="6">
        <v>348</v>
      </c>
      <c r="G8" s="3">
        <v>38</v>
      </c>
      <c r="H8" s="7">
        <v>12239000</v>
      </c>
      <c r="I8" s="7">
        <v>26500000</v>
      </c>
      <c r="J8" s="7">
        <v>27864000</v>
      </c>
      <c r="K8" s="7">
        <f>J8*M8</f>
        <v>12538800</v>
      </c>
      <c r="L8" s="7">
        <f>J8-K8</f>
        <v>15325200</v>
      </c>
      <c r="M8" s="8">
        <v>0.45</v>
      </c>
      <c r="N8" s="9">
        <f>L8/(H8+I8+K8)</f>
        <v>0.2988661760059909</v>
      </c>
    </row>
    <row r="9" spans="1:14" ht="12.75">
      <c r="A9" s="2" t="s">
        <v>12</v>
      </c>
      <c r="B9" s="3" t="s">
        <v>27</v>
      </c>
      <c r="C9" s="4">
        <v>619770</v>
      </c>
      <c r="D9" s="5" t="s">
        <v>28</v>
      </c>
      <c r="E9" s="3">
        <v>1</v>
      </c>
      <c r="F9" s="6">
        <v>823</v>
      </c>
      <c r="G9" s="3">
        <v>35</v>
      </c>
      <c r="H9" s="7">
        <v>597000</v>
      </c>
      <c r="I9" s="7">
        <v>1059000</v>
      </c>
      <c r="J9" s="7">
        <v>7643000</v>
      </c>
      <c r="K9" s="7">
        <f>J9*M9</f>
        <v>3439350</v>
      </c>
      <c r="L9" s="7">
        <f>J9-K9</f>
        <v>4203650</v>
      </c>
      <c r="M9" s="8">
        <v>0.45</v>
      </c>
      <c r="N9" s="9">
        <f>L9/(H9+I9+K9)</f>
        <v>0.8249973014611361</v>
      </c>
    </row>
    <row r="10" spans="1:14" ht="12.75">
      <c r="A10" s="2" t="s">
        <v>12</v>
      </c>
      <c r="B10" s="3" t="s">
        <v>29</v>
      </c>
      <c r="C10" s="4">
        <v>601384</v>
      </c>
      <c r="D10" s="5" t="s">
        <v>30</v>
      </c>
      <c r="E10" s="3">
        <v>0</v>
      </c>
      <c r="F10" s="6">
        <v>0</v>
      </c>
      <c r="G10" s="3">
        <v>0</v>
      </c>
      <c r="H10" s="7">
        <v>0</v>
      </c>
      <c r="I10" s="7">
        <v>2820000</v>
      </c>
      <c r="J10" s="7">
        <v>0</v>
      </c>
      <c r="K10" s="7">
        <f>J10*M10</f>
        <v>0</v>
      </c>
      <c r="L10" s="7">
        <f>J10-K10</f>
        <v>0</v>
      </c>
      <c r="M10" s="8">
        <v>0.45</v>
      </c>
      <c r="N10" s="9">
        <f>L10/(H10+I10+K10)</f>
        <v>0</v>
      </c>
    </row>
    <row r="11" spans="1:14" ht="12.75">
      <c r="A11" s="2" t="s">
        <v>12</v>
      </c>
      <c r="B11" s="3" t="s">
        <v>31</v>
      </c>
      <c r="C11" s="4">
        <v>601728</v>
      </c>
      <c r="D11" s="5" t="s">
        <v>32</v>
      </c>
      <c r="E11" s="3">
        <v>1</v>
      </c>
      <c r="F11" s="6">
        <v>1044</v>
      </c>
      <c r="G11" s="3">
        <v>46</v>
      </c>
      <c r="H11" s="7">
        <v>196000</v>
      </c>
      <c r="I11" s="7">
        <v>595000</v>
      </c>
      <c r="J11" s="7">
        <v>15196000</v>
      </c>
      <c r="K11" s="7">
        <f>J11*M11</f>
        <v>6838200</v>
      </c>
      <c r="L11" s="7">
        <f>J11-K11</f>
        <v>8357800</v>
      </c>
      <c r="M11" s="8">
        <v>0.45</v>
      </c>
      <c r="N11" s="9">
        <f>L11/(H11+I11+K11)</f>
        <v>1.0955014942589</v>
      </c>
    </row>
    <row r="12" spans="1:14" ht="12.75">
      <c r="A12" s="2" t="s">
        <v>12</v>
      </c>
      <c r="B12" s="3" t="s">
        <v>33</v>
      </c>
      <c r="C12" s="4">
        <v>619890</v>
      </c>
      <c r="D12" s="5" t="s">
        <v>34</v>
      </c>
      <c r="E12" s="3">
        <v>2</v>
      </c>
      <c r="F12" s="6">
        <v>434</v>
      </c>
      <c r="G12" s="3">
        <v>24</v>
      </c>
      <c r="H12" s="7">
        <v>814000</v>
      </c>
      <c r="I12" s="7">
        <v>1205000</v>
      </c>
      <c r="J12" s="7">
        <v>4895000</v>
      </c>
      <c r="K12" s="7">
        <f>J12*M12</f>
        <v>2202750</v>
      </c>
      <c r="L12" s="7">
        <f>J12-K12</f>
        <v>2692250</v>
      </c>
      <c r="M12" s="8">
        <v>0.45</v>
      </c>
      <c r="N12" s="9">
        <f>L12/(H12+I12+K12)</f>
        <v>0.6377094806656007</v>
      </c>
    </row>
    <row r="13" spans="1:14" ht="12.75">
      <c r="A13" s="2" t="s">
        <v>12</v>
      </c>
      <c r="B13" s="3" t="s">
        <v>35</v>
      </c>
      <c r="C13" s="4">
        <v>620760</v>
      </c>
      <c r="D13" s="5" t="s">
        <v>36</v>
      </c>
      <c r="E13" s="3">
        <v>1</v>
      </c>
      <c r="F13" s="6">
        <v>238</v>
      </c>
      <c r="G13" s="3">
        <v>14</v>
      </c>
      <c r="H13" s="7">
        <v>1075000</v>
      </c>
      <c r="I13" s="7">
        <v>1060000</v>
      </c>
      <c r="J13" s="7">
        <v>3635000</v>
      </c>
      <c r="K13" s="7">
        <f>J13*M13</f>
        <v>1635750</v>
      </c>
      <c r="L13" s="7">
        <f>J13-K13</f>
        <v>1999250</v>
      </c>
      <c r="M13" s="8">
        <v>0.45</v>
      </c>
      <c r="N13" s="9">
        <f>L13/(H13+I13+K13)</f>
        <v>0.530199562421269</v>
      </c>
    </row>
    <row r="14" spans="1:14" ht="12.75">
      <c r="A14" s="2" t="s">
        <v>12</v>
      </c>
      <c r="B14" s="3" t="s">
        <v>37</v>
      </c>
      <c r="C14" s="4">
        <v>602412</v>
      </c>
      <c r="D14" s="5" t="s">
        <v>38</v>
      </c>
      <c r="E14" s="3">
        <v>1</v>
      </c>
      <c r="F14" s="6">
        <v>237</v>
      </c>
      <c r="G14" s="3">
        <v>14</v>
      </c>
      <c r="H14" s="7">
        <v>0</v>
      </c>
      <c r="I14" s="7">
        <v>0</v>
      </c>
      <c r="J14" s="7">
        <v>0</v>
      </c>
      <c r="K14" s="7">
        <f>J14*M14</f>
        <v>0</v>
      </c>
      <c r="L14" s="7">
        <f>J14-K14</f>
        <v>0</v>
      </c>
      <c r="M14" s="8">
        <v>0.45</v>
      </c>
      <c r="N14" s="9" t="s">
        <v>39</v>
      </c>
    </row>
    <row r="15" spans="1:14" ht="12.75">
      <c r="A15" s="2" t="s">
        <v>12</v>
      </c>
      <c r="B15" s="3" t="s">
        <v>40</v>
      </c>
      <c r="C15" s="4">
        <v>601820</v>
      </c>
      <c r="D15" s="5" t="s">
        <v>41</v>
      </c>
      <c r="E15" s="3">
        <v>1</v>
      </c>
      <c r="F15" s="6">
        <v>162</v>
      </c>
      <c r="G15" s="3">
        <v>7</v>
      </c>
      <c r="H15" s="7">
        <v>0</v>
      </c>
      <c r="I15" s="7">
        <v>0</v>
      </c>
      <c r="J15" s="7">
        <v>0</v>
      </c>
      <c r="K15" s="7">
        <f>J15*M15</f>
        <v>0</v>
      </c>
      <c r="L15" s="7">
        <f>J15-K15</f>
        <v>0</v>
      </c>
      <c r="M15" s="8">
        <v>0.45</v>
      </c>
      <c r="N15" s="9" t="s">
        <v>39</v>
      </c>
    </row>
    <row r="16" spans="1:14" ht="12.75">
      <c r="A16" s="2" t="s">
        <v>12</v>
      </c>
      <c r="B16" s="3" t="s">
        <v>42</v>
      </c>
      <c r="C16" s="4">
        <v>621360</v>
      </c>
      <c r="D16" s="5" t="s">
        <v>43</v>
      </c>
      <c r="E16" s="3">
        <v>8</v>
      </c>
      <c r="F16" s="6">
        <v>3229</v>
      </c>
      <c r="G16" s="3">
        <v>161</v>
      </c>
      <c r="H16" s="7">
        <v>6529000</v>
      </c>
      <c r="I16" s="7">
        <v>5021000</v>
      </c>
      <c r="J16" s="7">
        <v>35313000</v>
      </c>
      <c r="K16" s="7">
        <f>J16*M16</f>
        <v>15890850</v>
      </c>
      <c r="L16" s="7">
        <f>J16-K16</f>
        <v>19422150</v>
      </c>
      <c r="M16" s="8">
        <v>0.45</v>
      </c>
      <c r="N16" s="9">
        <f>L16/(H16+I16+K16)</f>
        <v>0.707782375545947</v>
      </c>
    </row>
    <row r="17" spans="1:14" ht="12.75">
      <c r="A17" s="2" t="s">
        <v>12</v>
      </c>
      <c r="B17" s="3" t="s">
        <v>44</v>
      </c>
      <c r="C17" s="4">
        <v>621400</v>
      </c>
      <c r="D17" s="5" t="s">
        <v>45</v>
      </c>
      <c r="E17" s="3">
        <v>2</v>
      </c>
      <c r="F17" s="6">
        <v>1946</v>
      </c>
      <c r="G17" s="3">
        <v>95</v>
      </c>
      <c r="H17" s="7">
        <v>4026000</v>
      </c>
      <c r="I17" s="7">
        <v>8071000</v>
      </c>
      <c r="J17" s="7">
        <v>24627000</v>
      </c>
      <c r="K17" s="7">
        <f>J17*M17</f>
        <v>11082150</v>
      </c>
      <c r="L17" s="7">
        <f>J17-K17</f>
        <v>13544850</v>
      </c>
      <c r="M17" s="8">
        <v>0.45</v>
      </c>
      <c r="N17" s="9">
        <f>L17/(H17+I17+K17)</f>
        <v>0.5843549051626138</v>
      </c>
    </row>
    <row r="18" spans="1:14" ht="12.75">
      <c r="A18" s="2" t="s">
        <v>12</v>
      </c>
      <c r="B18" s="3" t="s">
        <v>46</v>
      </c>
      <c r="C18" s="4">
        <v>630510</v>
      </c>
      <c r="D18" s="5" t="s">
        <v>47</v>
      </c>
      <c r="E18" s="3">
        <v>3</v>
      </c>
      <c r="F18" s="6">
        <v>1573</v>
      </c>
      <c r="G18" s="3">
        <v>69</v>
      </c>
      <c r="H18" s="7">
        <v>1525000</v>
      </c>
      <c r="I18" s="7">
        <v>3977000</v>
      </c>
      <c r="J18" s="7">
        <v>15749000</v>
      </c>
      <c r="K18" s="7">
        <f>J18*M18</f>
        <v>7087050</v>
      </c>
      <c r="L18" s="7">
        <f>J18-K18</f>
        <v>8661950</v>
      </c>
      <c r="M18" s="8">
        <v>0.45</v>
      </c>
      <c r="N18" s="9">
        <f>L18/(H18+I18+K18)</f>
        <v>0.6880543011585465</v>
      </c>
    </row>
    <row r="19" spans="1:14" ht="12.75">
      <c r="A19" s="2" t="s">
        <v>12</v>
      </c>
      <c r="B19" s="10" t="s">
        <v>48</v>
      </c>
      <c r="C19" s="11">
        <v>632270</v>
      </c>
      <c r="D19" s="12" t="s">
        <v>49</v>
      </c>
      <c r="E19" s="10">
        <v>9</v>
      </c>
      <c r="F19" s="13">
        <v>2722</v>
      </c>
      <c r="G19" s="10">
        <v>122</v>
      </c>
      <c r="H19" s="7">
        <v>7208000</v>
      </c>
      <c r="I19" s="7">
        <v>3897000</v>
      </c>
      <c r="J19" s="7">
        <v>35048000</v>
      </c>
      <c r="K19" s="7">
        <f>J19*M19</f>
        <v>15771600</v>
      </c>
      <c r="L19" s="7">
        <f>J19-K19</f>
        <v>19276400</v>
      </c>
      <c r="M19" s="8">
        <v>0.45</v>
      </c>
      <c r="N19" s="9">
        <f>L19/(H19+I19+K19)</f>
        <v>0.7172186958171792</v>
      </c>
    </row>
    <row r="21" spans="1:14" ht="12.75">
      <c r="A21" s="2" t="s">
        <v>50</v>
      </c>
      <c r="B21" s="2">
        <v>18</v>
      </c>
      <c r="C21" s="2"/>
      <c r="D21" s="2"/>
      <c r="E21" s="2">
        <f>SUM(E2:E19)</f>
        <v>66</v>
      </c>
      <c r="F21" s="7">
        <f>SUM(F2:F19)</f>
        <v>28990</v>
      </c>
      <c r="G21" s="7">
        <f>SUM(G2:G19)</f>
        <v>1375</v>
      </c>
      <c r="H21" s="7">
        <f>SUM(H2:H19)</f>
        <v>80425000</v>
      </c>
      <c r="I21" s="7">
        <f>SUM(I2:I19)</f>
        <v>84052000</v>
      </c>
      <c r="J21" s="7">
        <f>SUM(J2:J19)</f>
        <v>386775000</v>
      </c>
      <c r="K21" s="7">
        <f>SUM(K2:K19)</f>
        <v>174048750</v>
      </c>
      <c r="L21" s="7">
        <f>SUM(L2:L19)</f>
        <v>212726250</v>
      </c>
      <c r="N21" s="9">
        <f>L21/(H21+I21+K21)</f>
        <v>0.6283901593896476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1:N2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1:N2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2024-03-11T20:37:05Z</dcterms:modified>
  <cp:category/>
  <cp:version/>
  <cp:contentType/>
  <cp:contentStatus/>
  <cp:revision>6</cp:revision>
</cp:coreProperties>
</file>