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<sst xmlns="http://schemas.openxmlformats.org/spreadsheetml/2006/main" count="146" uniqueCount="101">
  <si>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</si>
  <si>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</si>
  <si>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</si>
  <si>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</si>
  <si>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</si>
  <si>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</si>
  <si>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</si>
  <si>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</si>
  <si>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</si>
  <si>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</si>
  <si>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</si>
  <si>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</si>
  <si>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Humboldt</t>
  </si>
  <si>
    <t xml:space="preserve">Agnes J. Johnson Charter </t>
  </si>
  <si>
    <t>CA-6008221</t>
  </si>
  <si>
    <t xml:space="preserve">Alder Grove Charter School 2 </t>
  </si>
  <si>
    <t>CA-0111203</t>
  </si>
  <si>
    <t>Arcata Elementary</t>
  </si>
  <si>
    <t>CA-1262679</t>
  </si>
  <si>
    <t>Big Lagoon Union Elementary</t>
  </si>
  <si>
    <t>CA-1262695</t>
  </si>
  <si>
    <t>Blue Lake Union Elementary</t>
  </si>
  <si>
    <t>CA-1262703</t>
  </si>
  <si>
    <t>Bridgeville Elementary</t>
  </si>
  <si>
    <t>CA-1262729</t>
  </si>
  <si>
    <t xml:space="preserve">Coastal Grove Charter </t>
  </si>
  <si>
    <t>CA-6120562</t>
  </si>
  <si>
    <t xml:space="preserve"> </t>
  </si>
  <si>
    <t>Cuddeback Union Elementary</t>
  </si>
  <si>
    <t>CA-1262737</t>
  </si>
  <si>
    <t>Cutten Elementary</t>
  </si>
  <si>
    <t>CA-1262745</t>
  </si>
  <si>
    <t>Eureka City Schools</t>
  </si>
  <si>
    <t>CA-1275515</t>
  </si>
  <si>
    <t>Ferndale Unified</t>
  </si>
  <si>
    <t>CA-1275374</t>
  </si>
  <si>
    <t>Fieldbrook Elementary</t>
  </si>
  <si>
    <t>CA-1262794</t>
  </si>
  <si>
    <t>Fortuna Elementary</t>
  </si>
  <si>
    <t>CA-1276802</t>
  </si>
  <si>
    <t>Fortuna Union High</t>
  </si>
  <si>
    <t>CA-1262810</t>
  </si>
  <si>
    <t>Freshwater Elementary</t>
  </si>
  <si>
    <t>CA-1262828</t>
  </si>
  <si>
    <t xml:space="preserve">Fuente Nueva Charter </t>
  </si>
  <si>
    <t>CA-0109975</t>
  </si>
  <si>
    <t>Garfield Elementary</t>
  </si>
  <si>
    <t>CA-1262836</t>
  </si>
  <si>
    <t>Green Point Elementary</t>
  </si>
  <si>
    <t>CA-1262851</t>
  </si>
  <si>
    <t>Humboldt County Office of Education</t>
  </si>
  <si>
    <t>CA-1210124</t>
  </si>
  <si>
    <t>Hydesville Elementary</t>
  </si>
  <si>
    <t>CA-1262885</t>
  </si>
  <si>
    <t>Jacoby Creek Elementary</t>
  </si>
  <si>
    <t>CA-1262893</t>
  </si>
  <si>
    <t>Klamath-Trinity Joint Unified</t>
  </si>
  <si>
    <t>CA-1262901</t>
  </si>
  <si>
    <t>Kneeland Elementary</t>
  </si>
  <si>
    <t>CA-1262919</t>
  </si>
  <si>
    <t xml:space="preserve">Laurel Tree Charter </t>
  </si>
  <si>
    <t>CA-0124263</t>
  </si>
  <si>
    <t>Loleta Union Elementary</t>
  </si>
  <si>
    <t>CA-1262927</t>
  </si>
  <si>
    <t>Maple Creek Elementary</t>
  </si>
  <si>
    <t>CA-1262935</t>
  </si>
  <si>
    <t>Mattole Unified</t>
  </si>
  <si>
    <t>CA-1275382</t>
  </si>
  <si>
    <t>McKinleyville Union Elementary</t>
  </si>
  <si>
    <t>CA-1262950</t>
  </si>
  <si>
    <t xml:space="preserve">Northcoast Preparatory and Performing Arts Academy </t>
  </si>
  <si>
    <t>CA-0134163</t>
  </si>
  <si>
    <t>Northern Humboldt Union High</t>
  </si>
  <si>
    <t>CA-1262687</t>
  </si>
  <si>
    <t xml:space="preserve">Northern United - Humboldt Charter </t>
  </si>
  <si>
    <t>CA-0137364</t>
  </si>
  <si>
    <t>Orick Elementary</t>
  </si>
  <si>
    <t>CA-1262968</t>
  </si>
  <si>
    <t>Pacific Union Elementary</t>
  </si>
  <si>
    <t>CA-1262976</t>
  </si>
  <si>
    <t xml:space="preserve">Pacific View Charter 2.0 </t>
  </si>
  <si>
    <t>CA-1230150</t>
  </si>
  <si>
    <t>Peninsula Union</t>
  </si>
  <si>
    <t>CA-1262984</t>
  </si>
  <si>
    <t xml:space="preserve">Redwood Coast Montessori </t>
  </si>
  <si>
    <t>CA-0137653</t>
  </si>
  <si>
    <t xml:space="preserve">Redwood Preparatory Charter </t>
  </si>
  <si>
    <t>CA-0124164</t>
  </si>
  <si>
    <t>Rio Dell Elementary</t>
  </si>
  <si>
    <t>CA-1263008</t>
  </si>
  <si>
    <t>Scotia Union Elementary</t>
  </si>
  <si>
    <t>CA-1263024</t>
  </si>
  <si>
    <t>South Bay Union Elementary</t>
  </si>
  <si>
    <t>CA-1263032</t>
  </si>
  <si>
    <t>Southern Humboldt Joint Unified</t>
  </si>
  <si>
    <t>CA-1263040</t>
  </si>
  <si>
    <t>Trinidad Union Elementary</t>
  </si>
  <si>
    <t>CA-1263057</t>
  </si>
  <si>
    <t xml:space="preserve">Union Street Charter </t>
  </si>
  <si>
    <t>CA-0111708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</si>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</sst>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1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I25">
      <selection activeCell="N46" sqref="B46:N46"/>
    </sheetView>
  </sheetViews>
  <sheetFormatPr defaultColWidth="12.57421875" defaultRowHeight="12.75"/>
  <cols>
    <col min="1" max="1" width="15.57421875" style="0" customWidth="1"/>
    <col min="2" max="2" width="72.00390625" style="0" customWidth="1"/>
    <col min="3" max="3" width="14.42187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8.71093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2" t="s">
        <v>13</v>
      </c>
      <c r="C2" s="3">
        <v>602543</v>
      </c>
      <c r="D2" s="4" t="s">
        <v>14</v>
      </c>
      <c r="E2" s="2">
        <v>1</v>
      </c>
      <c r="F2" s="5">
        <v>82</v>
      </c>
      <c r="G2" s="2">
        <v>5</v>
      </c>
      <c r="H2" s="6">
        <v>36000</v>
      </c>
      <c r="I2" s="6">
        <v>687000</v>
      </c>
      <c r="J2" s="6">
        <v>357000</v>
      </c>
      <c r="K2" s="7">
        <f>J2*M2</f>
        <v>160650</v>
      </c>
      <c r="L2" s="7">
        <f>J2-K2</f>
        <v>196350</v>
      </c>
      <c r="M2" s="8">
        <v>0.45</v>
      </c>
      <c r="N2" s="9">
        <f>L2/(H2+I2+K2)</f>
        <v>0.2222033610592429</v>
      </c>
    </row>
    <row r="3" spans="1:14" ht="12.75">
      <c r="A3" s="2" t="s">
        <v>12</v>
      </c>
      <c r="B3" s="2" t="s">
        <v>15</v>
      </c>
      <c r="C3" s="3">
        <v>602072</v>
      </c>
      <c r="D3" s="4" t="s">
        <v>16</v>
      </c>
      <c r="E3" s="2">
        <v>1</v>
      </c>
      <c r="F3" s="5">
        <v>429</v>
      </c>
      <c r="G3" s="2">
        <v>28</v>
      </c>
      <c r="H3" s="6">
        <v>269000</v>
      </c>
      <c r="I3" s="6">
        <v>598000</v>
      </c>
      <c r="J3" s="6">
        <v>5148000</v>
      </c>
      <c r="K3" s="7">
        <f>J3*M3</f>
        <v>2316600</v>
      </c>
      <c r="L3" s="7">
        <f>J3-K3</f>
        <v>2831400</v>
      </c>
      <c r="M3" s="8">
        <v>0.45</v>
      </c>
      <c r="N3" s="9">
        <f>L3/(H3+I3+K3)</f>
        <v>0.8893705239351677</v>
      </c>
    </row>
    <row r="4" spans="1:14" ht="12.75">
      <c r="A4" s="2" t="s">
        <v>12</v>
      </c>
      <c r="B4" s="2" t="s">
        <v>17</v>
      </c>
      <c r="C4" s="3">
        <v>603000</v>
      </c>
      <c r="D4" s="4" t="s">
        <v>18</v>
      </c>
      <c r="E4" s="2">
        <v>2</v>
      </c>
      <c r="F4" s="5">
        <v>482</v>
      </c>
      <c r="G4" s="2">
        <v>29</v>
      </c>
      <c r="H4" s="6">
        <v>2456000</v>
      </c>
      <c r="I4" s="6">
        <v>6332000</v>
      </c>
      <c r="J4" s="6">
        <v>9827000</v>
      </c>
      <c r="K4" s="7">
        <f>J4*M4</f>
        <v>4422150</v>
      </c>
      <c r="L4" s="7">
        <f>J4-K4</f>
        <v>5404850</v>
      </c>
      <c r="M4" s="8">
        <v>0.45</v>
      </c>
      <c r="N4" s="9">
        <f>L4/(H4+I4+K4)</f>
        <v>0.4091437266041642</v>
      </c>
    </row>
    <row r="5" spans="1:14" ht="12.75">
      <c r="A5" s="2" t="s">
        <v>12</v>
      </c>
      <c r="B5" s="2" t="s">
        <v>19</v>
      </c>
      <c r="C5" s="3">
        <v>604890</v>
      </c>
      <c r="D5" s="4" t="s">
        <v>20</v>
      </c>
      <c r="E5" s="2">
        <v>1</v>
      </c>
      <c r="F5" s="5">
        <v>15</v>
      </c>
      <c r="G5" s="2">
        <v>2</v>
      </c>
      <c r="H5" s="6">
        <v>48000</v>
      </c>
      <c r="I5" s="6">
        <v>212000</v>
      </c>
      <c r="J5" s="6">
        <v>686000</v>
      </c>
      <c r="K5" s="7">
        <f>J5*M5</f>
        <v>308700</v>
      </c>
      <c r="L5" s="7">
        <f>J5-K5</f>
        <v>377300</v>
      </c>
      <c r="M5" s="8">
        <v>0.45</v>
      </c>
      <c r="N5" s="9">
        <f>L5/(H5+I5+K5)</f>
        <v>0.6634429400386848</v>
      </c>
    </row>
    <row r="6" spans="1:14" ht="12.75">
      <c r="A6" s="2" t="s">
        <v>12</v>
      </c>
      <c r="B6" s="2" t="s">
        <v>21</v>
      </c>
      <c r="C6" s="3">
        <v>605400</v>
      </c>
      <c r="D6" s="4" t="s">
        <v>22</v>
      </c>
      <c r="E6" s="2">
        <v>1</v>
      </c>
      <c r="F6" s="5">
        <v>172</v>
      </c>
      <c r="G6" s="2">
        <v>12</v>
      </c>
      <c r="H6" s="6">
        <v>508000</v>
      </c>
      <c r="I6" s="6">
        <v>1209000</v>
      </c>
      <c r="J6" s="6">
        <v>1080000</v>
      </c>
      <c r="K6" s="7">
        <f>J6*M6</f>
        <v>486000</v>
      </c>
      <c r="L6" s="7">
        <f>J6-K6</f>
        <v>594000</v>
      </c>
      <c r="M6" s="8">
        <v>0.45</v>
      </c>
      <c r="N6" s="9">
        <f>L6/(H6+I6+K6)</f>
        <v>0.2696323195642306</v>
      </c>
    </row>
    <row r="7" spans="1:14" ht="12.75">
      <c r="A7" s="2" t="s">
        <v>12</v>
      </c>
      <c r="B7" s="2" t="s">
        <v>23</v>
      </c>
      <c r="C7" s="3">
        <v>606000</v>
      </c>
      <c r="D7" s="4" t="s">
        <v>24</v>
      </c>
      <c r="E7" s="2">
        <v>1</v>
      </c>
      <c r="F7" s="5">
        <v>37</v>
      </c>
      <c r="G7" s="2">
        <v>3</v>
      </c>
      <c r="H7" s="6">
        <v>145000</v>
      </c>
      <c r="I7" s="6">
        <v>248000</v>
      </c>
      <c r="J7" s="6">
        <v>410000</v>
      </c>
      <c r="K7" s="7">
        <f>J7*M7</f>
        <v>184500</v>
      </c>
      <c r="L7" s="7">
        <f>J7-K7</f>
        <v>225500</v>
      </c>
      <c r="M7" s="8">
        <v>0.45</v>
      </c>
      <c r="N7" s="9">
        <f>L7/(H7+I7+K7)</f>
        <v>0.3904761904761905</v>
      </c>
    </row>
    <row r="8" spans="1:14" ht="12.75">
      <c r="A8" s="2" t="s">
        <v>12</v>
      </c>
      <c r="B8" s="2" t="s">
        <v>25</v>
      </c>
      <c r="C8" s="3">
        <v>602168</v>
      </c>
      <c r="D8" s="4" t="s">
        <v>26</v>
      </c>
      <c r="E8" s="2">
        <v>1</v>
      </c>
      <c r="F8" s="5">
        <v>227</v>
      </c>
      <c r="G8" s="2">
        <v>15</v>
      </c>
      <c r="H8" s="6">
        <v>0</v>
      </c>
      <c r="I8" s="6">
        <v>0</v>
      </c>
      <c r="J8" s="6">
        <v>0</v>
      </c>
      <c r="K8" s="7">
        <f>J8*M8</f>
        <v>0</v>
      </c>
      <c r="L8" s="7">
        <f>J8-K8</f>
        <v>0</v>
      </c>
      <c r="M8" s="8">
        <v>0.45</v>
      </c>
      <c r="N8" s="9" t="s">
        <v>27</v>
      </c>
    </row>
    <row r="9" spans="1:14" ht="12.75">
      <c r="A9" s="2" t="s">
        <v>12</v>
      </c>
      <c r="B9" s="2" t="s">
        <v>28</v>
      </c>
      <c r="C9" s="3">
        <v>610230</v>
      </c>
      <c r="D9" s="4" t="s">
        <v>29</v>
      </c>
      <c r="E9" s="2">
        <v>1</v>
      </c>
      <c r="F9" s="5">
        <v>152</v>
      </c>
      <c r="G9" s="2">
        <v>8</v>
      </c>
      <c r="H9" s="6">
        <v>242000</v>
      </c>
      <c r="I9" s="6">
        <v>563000</v>
      </c>
      <c r="J9" s="6">
        <v>1357000</v>
      </c>
      <c r="K9" s="7">
        <f>J9*M9</f>
        <v>610650</v>
      </c>
      <c r="L9" s="7">
        <f>J9-K9</f>
        <v>746350</v>
      </c>
      <c r="M9" s="8">
        <v>0.45</v>
      </c>
      <c r="N9" s="9">
        <f>L9/(H9+I9+K9)</f>
        <v>0.5272136474411048</v>
      </c>
    </row>
    <row r="10" spans="1:14" ht="12.75">
      <c r="A10" s="2" t="s">
        <v>12</v>
      </c>
      <c r="B10" s="2" t="s">
        <v>30</v>
      </c>
      <c r="C10" s="3">
        <v>610380</v>
      </c>
      <c r="D10" s="4" t="s">
        <v>31</v>
      </c>
      <c r="E10" s="2">
        <v>2</v>
      </c>
      <c r="F10" s="5">
        <v>562</v>
      </c>
      <c r="G10" s="2">
        <v>27</v>
      </c>
      <c r="H10" s="6">
        <v>1009000</v>
      </c>
      <c r="I10" s="6">
        <v>1613000</v>
      </c>
      <c r="J10" s="6">
        <v>5239000</v>
      </c>
      <c r="K10" s="7">
        <f>J10*M10</f>
        <v>2357550</v>
      </c>
      <c r="L10" s="7">
        <f>J10-K10</f>
        <v>2881450</v>
      </c>
      <c r="M10" s="8">
        <v>0.45</v>
      </c>
      <c r="N10" s="9">
        <f>L10/(H10+I10+K10)</f>
        <v>0.5786567059272424</v>
      </c>
    </row>
    <row r="11" spans="1:14" ht="12.75">
      <c r="A11" s="2" t="s">
        <v>12</v>
      </c>
      <c r="B11" s="2" t="s">
        <v>32</v>
      </c>
      <c r="C11" s="3">
        <v>600052</v>
      </c>
      <c r="D11" s="4" t="s">
        <v>33</v>
      </c>
      <c r="E11" s="2">
        <v>8</v>
      </c>
      <c r="F11" s="5">
        <v>3580</v>
      </c>
      <c r="G11" s="2">
        <v>164</v>
      </c>
      <c r="H11" s="6">
        <v>9360000</v>
      </c>
      <c r="I11" s="6">
        <v>22957000</v>
      </c>
      <c r="J11" s="6">
        <v>29166000</v>
      </c>
      <c r="K11" s="7">
        <f>J11*M11</f>
        <v>13124700</v>
      </c>
      <c r="L11" s="7">
        <f>J11-K11</f>
        <v>16041300</v>
      </c>
      <c r="M11" s="8">
        <v>0.45</v>
      </c>
      <c r="N11" s="9">
        <f>L11/(H11+I11+K11)</f>
        <v>0.35300836016258197</v>
      </c>
    </row>
    <row r="12" spans="1:14" ht="12.75">
      <c r="A12" s="2" t="s">
        <v>12</v>
      </c>
      <c r="B12" s="2" t="s">
        <v>34</v>
      </c>
      <c r="C12" s="3">
        <v>600037</v>
      </c>
      <c r="D12" s="4" t="s">
        <v>35</v>
      </c>
      <c r="E12" s="2">
        <v>2</v>
      </c>
      <c r="F12" s="5">
        <v>469</v>
      </c>
      <c r="G12" s="2">
        <v>31</v>
      </c>
      <c r="H12" s="6">
        <v>1118000</v>
      </c>
      <c r="I12" s="6">
        <v>2469000</v>
      </c>
      <c r="J12" s="6">
        <v>4172000</v>
      </c>
      <c r="K12" s="7">
        <f>J12*M12</f>
        <v>1877400</v>
      </c>
      <c r="L12" s="7">
        <f>J12-K12</f>
        <v>2294600</v>
      </c>
      <c r="M12" s="8">
        <v>0.45</v>
      </c>
      <c r="N12" s="9">
        <f>L12/(H12+I12+K12)</f>
        <v>0.41991801478661883</v>
      </c>
    </row>
    <row r="13" spans="1:14" ht="12.75">
      <c r="A13" s="2" t="s">
        <v>12</v>
      </c>
      <c r="B13" s="2" t="s">
        <v>36</v>
      </c>
      <c r="C13" s="3">
        <v>613740</v>
      </c>
      <c r="D13" s="4" t="s">
        <v>37</v>
      </c>
      <c r="E13" s="2">
        <v>1</v>
      </c>
      <c r="F13" s="5">
        <v>108</v>
      </c>
      <c r="G13" s="2">
        <v>6</v>
      </c>
      <c r="H13" s="6">
        <v>200000</v>
      </c>
      <c r="I13" s="6">
        <v>614000</v>
      </c>
      <c r="J13" s="6">
        <v>843000</v>
      </c>
      <c r="K13" s="7">
        <f>J13*M13</f>
        <v>379350</v>
      </c>
      <c r="L13" s="7">
        <f>J13-K13</f>
        <v>463650</v>
      </c>
      <c r="M13" s="8">
        <v>0.45</v>
      </c>
      <c r="N13" s="9">
        <f>L13/(H13+I13+K13)</f>
        <v>0.3885280931830561</v>
      </c>
    </row>
    <row r="14" spans="1:14" ht="12.75">
      <c r="A14" s="2" t="s">
        <v>12</v>
      </c>
      <c r="B14" s="2" t="s">
        <v>38</v>
      </c>
      <c r="C14" s="3">
        <v>601420</v>
      </c>
      <c r="D14" s="4" t="s">
        <v>39</v>
      </c>
      <c r="E14" s="2">
        <v>4</v>
      </c>
      <c r="F14" s="5">
        <v>1104</v>
      </c>
      <c r="G14" s="2">
        <v>63</v>
      </c>
      <c r="H14" s="6">
        <v>2933000</v>
      </c>
      <c r="I14" s="6">
        <v>5029000</v>
      </c>
      <c r="J14" s="6">
        <v>10820000</v>
      </c>
      <c r="K14" s="7">
        <f>J14*M14</f>
        <v>4869000</v>
      </c>
      <c r="L14" s="7">
        <f>J14-K14</f>
        <v>5951000</v>
      </c>
      <c r="M14" s="8">
        <v>0.45</v>
      </c>
      <c r="N14" s="9">
        <f>L14/(H14+I14+K14)</f>
        <v>0.46379861273478296</v>
      </c>
    </row>
    <row r="15" spans="1:14" ht="12.75">
      <c r="A15" s="2" t="s">
        <v>12</v>
      </c>
      <c r="B15" s="2" t="s">
        <v>40</v>
      </c>
      <c r="C15" s="3">
        <v>614190</v>
      </c>
      <c r="D15" s="4" t="s">
        <v>41</v>
      </c>
      <c r="E15" s="2">
        <v>3</v>
      </c>
      <c r="F15" s="5">
        <v>1066</v>
      </c>
      <c r="G15" s="2">
        <v>55</v>
      </c>
      <c r="H15" s="6">
        <v>1935000</v>
      </c>
      <c r="I15" s="6">
        <v>7133000</v>
      </c>
      <c r="J15" s="6">
        <v>9536000</v>
      </c>
      <c r="K15" s="7">
        <f>J15*M15</f>
        <v>4291200</v>
      </c>
      <c r="L15" s="7">
        <f>J15-K15</f>
        <v>5244800</v>
      </c>
      <c r="M15" s="8">
        <v>0.45</v>
      </c>
      <c r="N15" s="9">
        <f>L15/(H15+I15+K15)</f>
        <v>0.39259835918318464</v>
      </c>
    </row>
    <row r="16" spans="1:14" ht="12.75">
      <c r="A16" s="2" t="s">
        <v>12</v>
      </c>
      <c r="B16" s="2" t="s">
        <v>42</v>
      </c>
      <c r="C16" s="3">
        <v>614520</v>
      </c>
      <c r="D16" s="4" t="s">
        <v>43</v>
      </c>
      <c r="E16" s="2">
        <v>2</v>
      </c>
      <c r="F16" s="5">
        <v>307</v>
      </c>
      <c r="G16" s="2">
        <v>13</v>
      </c>
      <c r="H16" s="6">
        <v>328000</v>
      </c>
      <c r="I16" s="6">
        <v>1076000</v>
      </c>
      <c r="J16" s="6">
        <v>2697000</v>
      </c>
      <c r="K16" s="7">
        <f>J16*M16</f>
        <v>1213650</v>
      </c>
      <c r="L16" s="7">
        <f>J16-K16</f>
        <v>1483350</v>
      </c>
      <c r="M16" s="8">
        <v>0.45</v>
      </c>
      <c r="N16" s="9">
        <f>L16/(H16+I16+K16)</f>
        <v>0.5666723969973068</v>
      </c>
    </row>
    <row r="17" spans="1:14" ht="12.75">
      <c r="A17" s="2" t="s">
        <v>12</v>
      </c>
      <c r="B17" s="2" t="s">
        <v>44</v>
      </c>
      <c r="C17" s="3">
        <v>601882</v>
      </c>
      <c r="D17" s="4" t="s">
        <v>45</v>
      </c>
      <c r="E17" s="2">
        <v>1</v>
      </c>
      <c r="F17" s="5">
        <v>137</v>
      </c>
      <c r="G17" s="2">
        <v>6</v>
      </c>
      <c r="H17" s="6">
        <v>0</v>
      </c>
      <c r="I17" s="6">
        <v>0</v>
      </c>
      <c r="J17" s="6">
        <v>0</v>
      </c>
      <c r="K17" s="7">
        <f>J17*M17</f>
        <v>0</v>
      </c>
      <c r="L17" s="7">
        <f>J17-K17</f>
        <v>0</v>
      </c>
      <c r="M17" s="8">
        <v>0.45</v>
      </c>
      <c r="N17" s="9" t="s">
        <v>27</v>
      </c>
    </row>
    <row r="18" spans="1:14" ht="12.75">
      <c r="A18" s="2" t="s">
        <v>12</v>
      </c>
      <c r="B18" s="2" t="s">
        <v>46</v>
      </c>
      <c r="C18" s="3">
        <v>614910</v>
      </c>
      <c r="D18" s="4" t="s">
        <v>47</v>
      </c>
      <c r="E18" s="2">
        <v>1</v>
      </c>
      <c r="F18" s="5">
        <v>69</v>
      </c>
      <c r="G18" s="2">
        <v>3</v>
      </c>
      <c r="H18" s="6">
        <v>64000</v>
      </c>
      <c r="I18" s="6">
        <v>88000</v>
      </c>
      <c r="J18" s="6">
        <v>738000</v>
      </c>
      <c r="K18" s="7">
        <f>J18*M18</f>
        <v>332100</v>
      </c>
      <c r="L18" s="7">
        <f>J18-K18</f>
        <v>405900</v>
      </c>
      <c r="M18" s="8">
        <v>0.45</v>
      </c>
      <c r="N18" s="9">
        <f>L18/(H18+I18+K18)</f>
        <v>0.8384631274530056</v>
      </c>
    </row>
    <row r="19" spans="1:14" ht="12.75">
      <c r="A19" s="2" t="s">
        <v>12</v>
      </c>
      <c r="B19" s="2" t="s">
        <v>48</v>
      </c>
      <c r="C19" s="3">
        <v>615990</v>
      </c>
      <c r="D19" s="4" t="s">
        <v>49</v>
      </c>
      <c r="E19" s="2">
        <v>1</v>
      </c>
      <c r="F19" s="5">
        <v>14</v>
      </c>
      <c r="G19" s="2">
        <v>2</v>
      </c>
      <c r="H19" s="6">
        <v>45000</v>
      </c>
      <c r="I19" s="6">
        <v>67000</v>
      </c>
      <c r="J19" s="6">
        <v>195000</v>
      </c>
      <c r="K19" s="7">
        <f>J19*M19</f>
        <v>87750</v>
      </c>
      <c r="L19" s="7">
        <f>J19-K19</f>
        <v>107250</v>
      </c>
      <c r="M19" s="8">
        <v>0.45</v>
      </c>
      <c r="N19" s="9">
        <f>L19/(H19+I19+K19)</f>
        <v>0.5369211514392991</v>
      </c>
    </row>
    <row r="20" spans="1:14" ht="12.75">
      <c r="A20" s="2" t="s">
        <v>12</v>
      </c>
      <c r="B20" s="10" t="s">
        <v>50</v>
      </c>
      <c r="C20" s="3">
        <v>691009</v>
      </c>
      <c r="D20" s="4" t="s">
        <v>51</v>
      </c>
      <c r="E20" s="2">
        <v>5</v>
      </c>
      <c r="F20" s="5">
        <v>285</v>
      </c>
      <c r="G20" s="2">
        <v>24</v>
      </c>
      <c r="H20" s="6">
        <v>9399000</v>
      </c>
      <c r="I20" s="6">
        <v>17838000</v>
      </c>
      <c r="J20" s="6">
        <v>30203000</v>
      </c>
      <c r="K20" s="7">
        <f>J20*M20</f>
        <v>13591350</v>
      </c>
      <c r="L20" s="7">
        <f>J20-K20</f>
        <v>16611650</v>
      </c>
      <c r="M20" s="8">
        <v>0.45</v>
      </c>
      <c r="N20" s="9">
        <f>L20/(H20+I20+K20)</f>
        <v>0.406865572573959</v>
      </c>
    </row>
    <row r="21" spans="1:14" ht="12.75">
      <c r="A21" s="2" t="s">
        <v>12</v>
      </c>
      <c r="B21" s="2" t="s">
        <v>52</v>
      </c>
      <c r="C21" s="3">
        <v>618120</v>
      </c>
      <c r="D21" s="4" t="s">
        <v>53</v>
      </c>
      <c r="E21" s="2">
        <v>1</v>
      </c>
      <c r="F21" s="5">
        <v>217</v>
      </c>
      <c r="G21" s="2">
        <v>9</v>
      </c>
      <c r="H21" s="6">
        <v>193000</v>
      </c>
      <c r="I21" s="6">
        <v>707000</v>
      </c>
      <c r="J21" s="6">
        <v>1439000</v>
      </c>
      <c r="K21" s="7">
        <f>J21*M21</f>
        <v>647550</v>
      </c>
      <c r="L21" s="7">
        <f>J21-K21</f>
        <v>791450</v>
      </c>
      <c r="M21" s="8">
        <v>0.45</v>
      </c>
      <c r="N21" s="9">
        <f>L21/(H21+I21+K21)</f>
        <v>0.5114212787955155</v>
      </c>
    </row>
    <row r="22" spans="1:14" ht="12.75">
      <c r="A22" s="2" t="s">
        <v>12</v>
      </c>
      <c r="B22" s="2" t="s">
        <v>54</v>
      </c>
      <c r="C22" s="3">
        <v>618660</v>
      </c>
      <c r="D22" s="4" t="s">
        <v>55</v>
      </c>
      <c r="E22" s="2">
        <v>1</v>
      </c>
      <c r="F22" s="5">
        <v>459</v>
      </c>
      <c r="G22" s="2">
        <v>20</v>
      </c>
      <c r="H22" s="6">
        <v>314000</v>
      </c>
      <c r="I22" s="6">
        <v>1349000</v>
      </c>
      <c r="J22" s="6">
        <v>3554000</v>
      </c>
      <c r="K22" s="7">
        <f>J22*M22</f>
        <v>1599300</v>
      </c>
      <c r="L22" s="7">
        <f>J22-K22</f>
        <v>1954700</v>
      </c>
      <c r="M22" s="8">
        <v>0.45</v>
      </c>
      <c r="N22" s="9">
        <f>L22/(H22+I22+K22)</f>
        <v>0.5991784937007633</v>
      </c>
    </row>
    <row r="23" spans="1:14" ht="12.75">
      <c r="A23" s="2" t="s">
        <v>12</v>
      </c>
      <c r="B23" s="2" t="s">
        <v>56</v>
      </c>
      <c r="C23" s="3">
        <v>619950</v>
      </c>
      <c r="D23" s="4" t="s">
        <v>57</v>
      </c>
      <c r="E23" s="2">
        <v>7</v>
      </c>
      <c r="F23" s="5">
        <v>962</v>
      </c>
      <c r="G23" s="2">
        <v>56</v>
      </c>
      <c r="H23" s="6">
        <v>10438000</v>
      </c>
      <c r="I23" s="6">
        <v>3687000</v>
      </c>
      <c r="J23" s="6">
        <v>11194000</v>
      </c>
      <c r="K23" s="7">
        <f>J23*M23</f>
        <v>5037300</v>
      </c>
      <c r="L23" s="7">
        <f>J23-K23</f>
        <v>6156700</v>
      </c>
      <c r="M23" s="8">
        <v>0.45</v>
      </c>
      <c r="N23" s="9">
        <f>L23/(H23+I23+K23)</f>
        <v>0.32129232920891543</v>
      </c>
    </row>
    <row r="24" spans="1:14" ht="12.75">
      <c r="A24" s="2" t="s">
        <v>12</v>
      </c>
      <c r="B24" s="2" t="s">
        <v>58</v>
      </c>
      <c r="C24" s="3">
        <v>619980</v>
      </c>
      <c r="D24" s="4" t="s">
        <v>59</v>
      </c>
      <c r="E24" s="2">
        <v>1</v>
      </c>
      <c r="F24" s="5">
        <v>32</v>
      </c>
      <c r="G24" s="2">
        <v>3</v>
      </c>
      <c r="H24" s="6">
        <v>33000</v>
      </c>
      <c r="I24" s="6">
        <v>130000</v>
      </c>
      <c r="J24" s="6">
        <v>271000</v>
      </c>
      <c r="K24" s="7">
        <f>J24*M24</f>
        <v>121950</v>
      </c>
      <c r="L24" s="7">
        <f>J24-K24</f>
        <v>149050</v>
      </c>
      <c r="M24" s="8">
        <v>0.45</v>
      </c>
      <c r="N24" s="9">
        <f>L24/(H24+I24+K24)</f>
        <v>0.5230742235479908</v>
      </c>
    </row>
    <row r="25" spans="1:14" ht="12.75">
      <c r="A25" s="2" t="s">
        <v>12</v>
      </c>
      <c r="B25" s="2" t="s">
        <v>60</v>
      </c>
      <c r="C25" s="3">
        <v>601581</v>
      </c>
      <c r="D25" s="4" t="s">
        <v>61</v>
      </c>
      <c r="E25" s="2">
        <v>1</v>
      </c>
      <c r="F25" s="5">
        <v>177</v>
      </c>
      <c r="G25" s="2">
        <v>14</v>
      </c>
      <c r="H25" s="6">
        <v>235000</v>
      </c>
      <c r="I25" s="6">
        <v>922000</v>
      </c>
      <c r="J25" s="6">
        <v>1031000</v>
      </c>
      <c r="K25" s="7">
        <f>J25*M25</f>
        <v>463950</v>
      </c>
      <c r="L25" s="7">
        <f>J25-K25</f>
        <v>567050</v>
      </c>
      <c r="M25" s="8">
        <v>0.45</v>
      </c>
      <c r="N25" s="9">
        <f>L25/(H25+I25+K25)</f>
        <v>0.3498257194854869</v>
      </c>
    </row>
    <row r="26" spans="1:14" ht="12.75">
      <c r="A26" s="2" t="s">
        <v>12</v>
      </c>
      <c r="B26" s="2" t="s">
        <v>62</v>
      </c>
      <c r="C26" s="3">
        <v>622320</v>
      </c>
      <c r="D26" s="4" t="s">
        <v>63</v>
      </c>
      <c r="E26" s="2">
        <v>1</v>
      </c>
      <c r="F26" s="5">
        <v>103</v>
      </c>
      <c r="G26" s="2">
        <v>5</v>
      </c>
      <c r="H26" s="6">
        <v>969000</v>
      </c>
      <c r="I26" s="6">
        <v>562000</v>
      </c>
      <c r="J26" s="6">
        <v>978000</v>
      </c>
      <c r="K26" s="7">
        <f>J26*M26</f>
        <v>440100</v>
      </c>
      <c r="L26" s="7">
        <f>J26-K26</f>
        <v>537900</v>
      </c>
      <c r="M26" s="8">
        <v>0.45</v>
      </c>
      <c r="N26" s="9">
        <f>L26/(H26+I26+K26)</f>
        <v>0.27289330830500735</v>
      </c>
    </row>
    <row r="27" spans="1:14" ht="12.75">
      <c r="A27" s="2" t="s">
        <v>12</v>
      </c>
      <c r="B27" s="2" t="s">
        <v>64</v>
      </c>
      <c r="C27" s="3">
        <v>623730</v>
      </c>
      <c r="D27" s="4" t="s">
        <v>65</v>
      </c>
      <c r="E27" s="2">
        <v>1</v>
      </c>
      <c r="F27" s="5">
        <v>6</v>
      </c>
      <c r="G27" s="2">
        <v>2</v>
      </c>
      <c r="H27" s="6">
        <v>46000</v>
      </c>
      <c r="I27" s="6">
        <v>55000</v>
      </c>
      <c r="J27" s="6">
        <v>349000</v>
      </c>
      <c r="K27" s="7">
        <f>J27*M27</f>
        <v>157050</v>
      </c>
      <c r="L27" s="7">
        <f>J27-K27</f>
        <v>191950</v>
      </c>
      <c r="M27" s="8">
        <v>0.45</v>
      </c>
      <c r="N27" s="9">
        <f>L27/(H27+I27+K27)</f>
        <v>0.7438480914551443</v>
      </c>
    </row>
    <row r="28" spans="1:14" ht="12.75">
      <c r="A28" s="2" t="s">
        <v>12</v>
      </c>
      <c r="B28" s="2" t="s">
        <v>66</v>
      </c>
      <c r="C28" s="3">
        <v>600038</v>
      </c>
      <c r="D28" s="4" t="s">
        <v>67</v>
      </c>
      <c r="E28" s="2">
        <v>3</v>
      </c>
      <c r="F28" s="5">
        <v>34</v>
      </c>
      <c r="G28" s="2">
        <v>6</v>
      </c>
      <c r="H28" s="6">
        <v>69000</v>
      </c>
      <c r="I28" s="6">
        <v>845000</v>
      </c>
      <c r="J28" s="6">
        <v>483000</v>
      </c>
      <c r="K28" s="7">
        <f>J28*M28</f>
        <v>217350</v>
      </c>
      <c r="L28" s="7">
        <f>J28-K28</f>
        <v>265650</v>
      </c>
      <c r="M28" s="8">
        <v>0.45</v>
      </c>
      <c r="N28" s="9">
        <f>L28/(H28+I28+K28)</f>
        <v>0.23480797277588722</v>
      </c>
    </row>
    <row r="29" spans="1:14" ht="12.75">
      <c r="A29" s="2" t="s">
        <v>12</v>
      </c>
      <c r="B29" s="2" t="s">
        <v>68</v>
      </c>
      <c r="C29" s="3">
        <v>624300</v>
      </c>
      <c r="D29" s="4" t="s">
        <v>69</v>
      </c>
      <c r="E29" s="2">
        <v>3</v>
      </c>
      <c r="F29" s="5">
        <v>929</v>
      </c>
      <c r="G29" s="2">
        <v>53</v>
      </c>
      <c r="H29" s="6">
        <v>2301000</v>
      </c>
      <c r="I29" s="6">
        <v>7192000</v>
      </c>
      <c r="J29" s="6">
        <v>6363000</v>
      </c>
      <c r="K29" s="7">
        <f>J29*M29</f>
        <v>2863350</v>
      </c>
      <c r="L29" s="7">
        <f>J29-K29</f>
        <v>3499650</v>
      </c>
      <c r="M29" s="8">
        <v>0.45</v>
      </c>
      <c r="N29" s="9">
        <f>L29/(H29+I29+K29)</f>
        <v>0.2832268428783581</v>
      </c>
    </row>
    <row r="30" spans="1:14" ht="12.75">
      <c r="A30" s="2" t="s">
        <v>12</v>
      </c>
      <c r="B30" s="2" t="s">
        <v>70</v>
      </c>
      <c r="C30" s="3">
        <v>601942</v>
      </c>
      <c r="D30" s="4" t="s">
        <v>71</v>
      </c>
      <c r="E30" s="2">
        <v>1</v>
      </c>
      <c r="F30" s="5">
        <v>154</v>
      </c>
      <c r="G30" s="2">
        <v>10</v>
      </c>
      <c r="H30" s="6">
        <v>125000</v>
      </c>
      <c r="I30" s="6">
        <v>783000</v>
      </c>
      <c r="J30" s="6">
        <v>1115000</v>
      </c>
      <c r="K30" s="7">
        <f>J30*M30</f>
        <v>501750</v>
      </c>
      <c r="L30" s="7">
        <f>J30-K30</f>
        <v>613250</v>
      </c>
      <c r="M30" s="8">
        <v>0.45</v>
      </c>
      <c r="N30" s="9">
        <f>L30/(H30+I30+K30)</f>
        <v>0.4350062067742508</v>
      </c>
    </row>
    <row r="31" spans="1:14" ht="12.75">
      <c r="A31" s="2" t="s">
        <v>12</v>
      </c>
      <c r="B31" s="2" t="s">
        <v>72</v>
      </c>
      <c r="C31" s="3">
        <v>603030</v>
      </c>
      <c r="D31" s="4" t="s">
        <v>73</v>
      </c>
      <c r="E31" s="2">
        <v>5</v>
      </c>
      <c r="F31" s="5">
        <v>1785</v>
      </c>
      <c r="G31" s="2">
        <v>92</v>
      </c>
      <c r="H31" s="6">
        <v>2809000</v>
      </c>
      <c r="I31" s="6">
        <v>13643000</v>
      </c>
      <c r="J31" s="6">
        <v>13056000</v>
      </c>
      <c r="K31" s="7">
        <f>J31*M31</f>
        <v>5875200</v>
      </c>
      <c r="L31" s="7">
        <f>J31-K31</f>
        <v>7180800</v>
      </c>
      <c r="M31" s="8">
        <v>0.45</v>
      </c>
      <c r="N31" s="9">
        <f>L31/(H31+I31+K31)</f>
        <v>0.3216166827904977</v>
      </c>
    </row>
    <row r="32" spans="1:14" ht="12.75">
      <c r="A32" s="2" t="s">
        <v>12</v>
      </c>
      <c r="B32" s="2" t="s">
        <v>74</v>
      </c>
      <c r="C32" s="3">
        <v>601909</v>
      </c>
      <c r="D32" s="4" t="s">
        <v>75</v>
      </c>
      <c r="E32" s="2">
        <v>1</v>
      </c>
      <c r="F32" s="5">
        <v>309</v>
      </c>
      <c r="G32" s="2">
        <v>25</v>
      </c>
      <c r="H32" s="6">
        <v>386000</v>
      </c>
      <c r="I32" s="6">
        <v>519000</v>
      </c>
      <c r="J32" s="6">
        <v>4244000</v>
      </c>
      <c r="K32" s="7">
        <f>J32*M32</f>
        <v>1909800</v>
      </c>
      <c r="L32" s="7">
        <f>J32-K32</f>
        <v>2334200</v>
      </c>
      <c r="M32" s="8">
        <v>0.45</v>
      </c>
      <c r="N32" s="9">
        <f>L32/(H32+I32+K32)</f>
        <v>0.8292596276822509</v>
      </c>
    </row>
    <row r="33" spans="1:14" ht="12.75">
      <c r="A33" s="2" t="s">
        <v>12</v>
      </c>
      <c r="B33" s="2" t="s">
        <v>76</v>
      </c>
      <c r="C33" s="3">
        <v>628830</v>
      </c>
      <c r="D33" s="4" t="s">
        <v>77</v>
      </c>
      <c r="E33" s="2">
        <v>1</v>
      </c>
      <c r="F33" s="5">
        <v>10</v>
      </c>
      <c r="G33" s="2">
        <v>2</v>
      </c>
      <c r="H33" s="6">
        <v>86000</v>
      </c>
      <c r="I33" s="6">
        <v>126000</v>
      </c>
      <c r="J33" s="6">
        <v>323000</v>
      </c>
      <c r="K33" s="7">
        <f>J33*M33</f>
        <v>145350</v>
      </c>
      <c r="L33" s="7">
        <f>J33-K33</f>
        <v>177650</v>
      </c>
      <c r="M33" s="8">
        <v>0.45</v>
      </c>
      <c r="N33" s="9">
        <f>L33/(H33+I33+K33)</f>
        <v>0.49713166363509165</v>
      </c>
    </row>
    <row r="34" spans="1:14" ht="12.75">
      <c r="A34" s="2" t="s">
        <v>12</v>
      </c>
      <c r="B34" s="2" t="s">
        <v>78</v>
      </c>
      <c r="C34" s="3">
        <v>629430</v>
      </c>
      <c r="D34" s="4" t="s">
        <v>79</v>
      </c>
      <c r="E34" s="2">
        <v>2</v>
      </c>
      <c r="F34" s="5">
        <v>571</v>
      </c>
      <c r="G34" s="2">
        <v>31</v>
      </c>
      <c r="H34" s="6">
        <v>954000</v>
      </c>
      <c r="I34" s="6">
        <v>793000</v>
      </c>
      <c r="J34" s="6">
        <v>4384000</v>
      </c>
      <c r="K34" s="7">
        <f>J34*M34</f>
        <v>1972800</v>
      </c>
      <c r="L34" s="7">
        <f>J34-K34</f>
        <v>2411200</v>
      </c>
      <c r="M34" s="8">
        <v>0.45</v>
      </c>
      <c r="N34" s="9">
        <f>L34/(H34+I34+K34)</f>
        <v>0.6482068928437013</v>
      </c>
    </row>
    <row r="35" spans="1:14" ht="12.75">
      <c r="A35" s="2" t="s">
        <v>12</v>
      </c>
      <c r="B35" s="2" t="s">
        <v>80</v>
      </c>
      <c r="C35" s="3">
        <v>601632</v>
      </c>
      <c r="D35" s="4" t="s">
        <v>81</v>
      </c>
      <c r="E35" s="2">
        <v>1</v>
      </c>
      <c r="F35" s="5">
        <v>139</v>
      </c>
      <c r="G35" s="2">
        <v>11</v>
      </c>
      <c r="H35" s="6">
        <v>188000</v>
      </c>
      <c r="I35" s="6">
        <v>891000</v>
      </c>
      <c r="J35" s="6">
        <v>1438000</v>
      </c>
      <c r="K35" s="7">
        <f>J35*M35</f>
        <v>647100</v>
      </c>
      <c r="L35" s="7">
        <f>J35-K35</f>
        <v>790900</v>
      </c>
      <c r="M35" s="8">
        <v>0.45</v>
      </c>
      <c r="N35" s="9">
        <f>L35/(H35+I35+K35)</f>
        <v>0.45820056775389606</v>
      </c>
    </row>
    <row r="36" spans="1:14" ht="12.75">
      <c r="A36" s="2" t="s">
        <v>12</v>
      </c>
      <c r="B36" s="2" t="s">
        <v>82</v>
      </c>
      <c r="C36" s="3">
        <v>630090</v>
      </c>
      <c r="D36" s="4" t="s">
        <v>83</v>
      </c>
      <c r="E36" s="2">
        <v>1</v>
      </c>
      <c r="F36" s="5">
        <v>78</v>
      </c>
      <c r="G36" s="2">
        <v>3</v>
      </c>
      <c r="H36" s="6">
        <v>287000</v>
      </c>
      <c r="I36" s="6">
        <v>210000</v>
      </c>
      <c r="J36" s="6">
        <v>619000</v>
      </c>
      <c r="K36" s="7">
        <f>J36*M36</f>
        <v>278550</v>
      </c>
      <c r="L36" s="7">
        <f>J36-K36</f>
        <v>340450</v>
      </c>
      <c r="M36" s="8">
        <v>0.45</v>
      </c>
      <c r="N36" s="9">
        <f>L36/(H36+I36+K36)</f>
        <v>0.4389787892463413</v>
      </c>
    </row>
    <row r="37" spans="1:14" ht="12.75">
      <c r="A37" s="2" t="s">
        <v>12</v>
      </c>
      <c r="B37" s="2" t="s">
        <v>84</v>
      </c>
      <c r="C37" s="3">
        <v>601922</v>
      </c>
      <c r="D37" s="4" t="s">
        <v>85</v>
      </c>
      <c r="E37" s="2">
        <v>1</v>
      </c>
      <c r="F37" s="5">
        <v>181</v>
      </c>
      <c r="G37" s="2">
        <v>17</v>
      </c>
      <c r="H37" s="6">
        <v>0</v>
      </c>
      <c r="I37" s="6">
        <v>0</v>
      </c>
      <c r="J37" s="6">
        <v>0</v>
      </c>
      <c r="K37" s="7">
        <f>J37*M37</f>
        <v>0</v>
      </c>
      <c r="L37" s="7">
        <f>J37-K37</f>
        <v>0</v>
      </c>
      <c r="M37" s="8">
        <v>0.45</v>
      </c>
      <c r="N37" s="9" t="s">
        <v>27</v>
      </c>
    </row>
    <row r="38" spans="1:14" ht="12.75">
      <c r="A38" s="2" t="s">
        <v>12</v>
      </c>
      <c r="B38" s="2" t="s">
        <v>86</v>
      </c>
      <c r="C38" s="3">
        <v>601995</v>
      </c>
      <c r="D38" s="4" t="s">
        <v>87</v>
      </c>
      <c r="E38" s="2">
        <v>1</v>
      </c>
      <c r="F38" s="5">
        <v>219</v>
      </c>
      <c r="G38" s="2">
        <v>10</v>
      </c>
      <c r="H38" s="6">
        <v>178000</v>
      </c>
      <c r="I38" s="6">
        <v>602000</v>
      </c>
      <c r="J38" s="6">
        <v>1751000</v>
      </c>
      <c r="K38" s="7">
        <f>J38*M38</f>
        <v>787950</v>
      </c>
      <c r="L38" s="7">
        <f>J38-K38</f>
        <v>963050</v>
      </c>
      <c r="M38" s="8">
        <v>0.45</v>
      </c>
      <c r="N38" s="9">
        <f>L38/(H38+I38+K38)</f>
        <v>0.6142096367868873</v>
      </c>
    </row>
    <row r="39" spans="1:14" ht="12.75">
      <c r="A39" s="2" t="s">
        <v>12</v>
      </c>
      <c r="B39" s="2" t="s">
        <v>88</v>
      </c>
      <c r="C39" s="3">
        <v>632730</v>
      </c>
      <c r="D39" s="4" t="s">
        <v>89</v>
      </c>
      <c r="E39" s="2">
        <v>2</v>
      </c>
      <c r="F39" s="5">
        <v>334</v>
      </c>
      <c r="G39" s="2">
        <v>16</v>
      </c>
      <c r="H39" s="6">
        <v>698000</v>
      </c>
      <c r="I39" s="6">
        <v>791000</v>
      </c>
      <c r="J39" s="6">
        <v>2949000</v>
      </c>
      <c r="K39" s="7">
        <f>J39*M39</f>
        <v>1327050</v>
      </c>
      <c r="L39" s="7">
        <f>J39-K39</f>
        <v>1621950</v>
      </c>
      <c r="M39" s="8">
        <v>0.45</v>
      </c>
      <c r="N39" s="9">
        <f>L39/(H39+I39+K39)</f>
        <v>0.5759663358250031</v>
      </c>
    </row>
    <row r="40" spans="1:14" ht="12.75">
      <c r="A40" s="2" t="s">
        <v>12</v>
      </c>
      <c r="B40" s="2" t="s">
        <v>90</v>
      </c>
      <c r="C40" s="3">
        <v>636100</v>
      </c>
      <c r="D40" s="4" t="s">
        <v>91</v>
      </c>
      <c r="E40" s="2">
        <v>1</v>
      </c>
      <c r="F40" s="5">
        <v>182</v>
      </c>
      <c r="G40" s="2">
        <v>10</v>
      </c>
      <c r="H40" s="6">
        <v>492000</v>
      </c>
      <c r="I40" s="6">
        <v>504000</v>
      </c>
      <c r="J40" s="6">
        <v>3232000</v>
      </c>
      <c r="K40" s="7">
        <f>J40*M40</f>
        <v>1454400</v>
      </c>
      <c r="L40" s="7">
        <f>J40-K40</f>
        <v>1777600</v>
      </c>
      <c r="M40" s="8">
        <v>0.45</v>
      </c>
      <c r="N40" s="9">
        <f>L40/(H40+I40+K40)</f>
        <v>0.7254325824355208</v>
      </c>
    </row>
    <row r="41" spans="1:14" ht="12.75">
      <c r="A41" s="2" t="s">
        <v>12</v>
      </c>
      <c r="B41" s="2" t="s">
        <v>92</v>
      </c>
      <c r="C41" s="3">
        <v>637350</v>
      </c>
      <c r="D41" s="4" t="s">
        <v>93</v>
      </c>
      <c r="E41" s="2">
        <v>3</v>
      </c>
      <c r="F41" s="5">
        <v>421</v>
      </c>
      <c r="G41" s="2">
        <v>21</v>
      </c>
      <c r="H41" s="6">
        <v>1020000</v>
      </c>
      <c r="I41" s="6">
        <v>1744000</v>
      </c>
      <c r="J41" s="6">
        <v>4996000</v>
      </c>
      <c r="K41" s="7">
        <f>J41*M41</f>
        <v>2248200</v>
      </c>
      <c r="L41" s="7">
        <f>J41-K41</f>
        <v>2747800</v>
      </c>
      <c r="M41" s="8">
        <v>0.45</v>
      </c>
      <c r="N41" s="9">
        <f>L41/(H41+I41+K41)</f>
        <v>0.5482223374965085</v>
      </c>
    </row>
    <row r="42" spans="1:14" ht="12.75">
      <c r="A42" s="2" t="s">
        <v>12</v>
      </c>
      <c r="B42" s="2" t="s">
        <v>94</v>
      </c>
      <c r="C42" s="3">
        <v>637590</v>
      </c>
      <c r="D42" s="4" t="s">
        <v>95</v>
      </c>
      <c r="E42" s="2">
        <v>8</v>
      </c>
      <c r="F42" s="5">
        <v>708</v>
      </c>
      <c r="G42" s="2">
        <v>42</v>
      </c>
      <c r="H42" s="6">
        <v>1552000</v>
      </c>
      <c r="I42" s="6">
        <v>6610000</v>
      </c>
      <c r="J42" s="6">
        <v>10704000</v>
      </c>
      <c r="K42" s="7">
        <f>J42*M42</f>
        <v>4816800</v>
      </c>
      <c r="L42" s="7">
        <f>J42-K42</f>
        <v>5887200</v>
      </c>
      <c r="M42" s="8">
        <v>0.45</v>
      </c>
      <c r="N42" s="9">
        <f>L42/(H42+I42+K42)</f>
        <v>0.453601257435202</v>
      </c>
    </row>
    <row r="43" spans="1:14" ht="12.75">
      <c r="A43" s="2" t="s">
        <v>12</v>
      </c>
      <c r="B43" s="2" t="s">
        <v>96</v>
      </c>
      <c r="C43" s="3">
        <v>639720</v>
      </c>
      <c r="D43" s="4" t="s">
        <v>97</v>
      </c>
      <c r="E43" s="2">
        <v>1</v>
      </c>
      <c r="F43" s="5">
        <v>169</v>
      </c>
      <c r="G43" s="2">
        <v>9</v>
      </c>
      <c r="H43" s="6">
        <v>325000</v>
      </c>
      <c r="I43" s="6">
        <v>942000</v>
      </c>
      <c r="J43" s="6">
        <v>1469000</v>
      </c>
      <c r="K43" s="7">
        <f>J43*M43</f>
        <v>661050</v>
      </c>
      <c r="L43" s="7">
        <f>J43-K43</f>
        <v>807950</v>
      </c>
      <c r="M43" s="8">
        <v>0.45</v>
      </c>
      <c r="N43" s="9">
        <f>L43/(H43+I43+K43)</f>
        <v>0.4190503358315396</v>
      </c>
    </row>
    <row r="44" spans="1:14" ht="12.75">
      <c r="A44" s="2" t="s">
        <v>12</v>
      </c>
      <c r="B44" s="11" t="s">
        <v>98</v>
      </c>
      <c r="C44" s="12">
        <v>602058</v>
      </c>
      <c r="D44" s="13" t="s">
        <v>99</v>
      </c>
      <c r="E44" s="11">
        <v>1</v>
      </c>
      <c r="F44" s="14">
        <v>97</v>
      </c>
      <c r="G44" s="11">
        <v>6</v>
      </c>
      <c r="H44" s="6">
        <v>0</v>
      </c>
      <c r="I44" s="6">
        <v>0</v>
      </c>
      <c r="J44" s="6">
        <v>0</v>
      </c>
      <c r="K44" s="7">
        <f>J44*M44</f>
        <v>0</v>
      </c>
      <c r="L44" s="7">
        <f>J44-K44</f>
        <v>0</v>
      </c>
      <c r="M44" s="8">
        <v>0.45</v>
      </c>
      <c r="N44" s="9" t="s">
        <v>27</v>
      </c>
    </row>
    <row r="45" ht="12.75">
      <c r="F45" s="15"/>
    </row>
    <row r="46" spans="1:14" ht="12.75">
      <c r="A46" s="16" t="s">
        <v>100</v>
      </c>
      <c r="B46" s="16">
        <v>43</v>
      </c>
      <c r="C46" s="16"/>
      <c r="D46" s="16"/>
      <c r="E46" s="16">
        <f>SUM(E2:E44)</f>
        <v>88</v>
      </c>
      <c r="F46" s="6">
        <f>SUM(F2:F44)</f>
        <v>17573</v>
      </c>
      <c r="G46" s="16">
        <f>SUM(G2:G44)</f>
        <v>969</v>
      </c>
      <c r="H46" s="6">
        <f>SUM(H2:H44)</f>
        <v>53793000</v>
      </c>
      <c r="I46" s="6">
        <f>SUM(I2:I44)</f>
        <v>112340000</v>
      </c>
      <c r="J46" s="6">
        <f>SUM(J2:J44)</f>
        <v>188416000</v>
      </c>
      <c r="K46" s="6">
        <f>SUM(K2:K44)</f>
        <v>84787200</v>
      </c>
      <c r="L46" s="6">
        <f>SUM(L2:L44)</f>
        <v>103628800</v>
      </c>
      <c r="N46" s="9">
        <f>L46/(H46+I46+K46)</f>
        <v>0.4129950478279549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46:N4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46:N4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2024-03-09T21:31:22Z</dcterms:modified>
  <cp:category/>
  <cp:version/>
  <cp:contentType/>
  <cp:contentStatus/>
  <cp:revision>18</cp:revision>
</cp:coreProperties>
</file>