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<sst xmlns="http://schemas.openxmlformats.org/spreadsheetml/2006/main" count="196" uniqueCount="135">
  <si>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</si>
  <si>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</si>
  <si>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</si>
  <si>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</si>
  <si>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</si>
  <si>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</si>
  <si>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</si>
  <si>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</si>
  <si>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</si>
  <si>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</si>
  <si>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</si>
  <si>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</si>
  <si>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Fresno</t>
  </si>
  <si>
    <t>Alvina Elementary</t>
  </si>
  <si>
    <t>CA-1061994</t>
  </si>
  <si>
    <t xml:space="preserve">Ambassador Phillip V. Sanchez II Public Charter </t>
  </si>
  <si>
    <t>CA-0136499</t>
  </si>
  <si>
    <t xml:space="preserve">Aspen Meadow Public </t>
  </si>
  <si>
    <t>CA-0133942</t>
  </si>
  <si>
    <t xml:space="preserve">Aspen Ridge Public </t>
  </si>
  <si>
    <t>CA-0140806</t>
  </si>
  <si>
    <t xml:space="preserve"> </t>
  </si>
  <si>
    <t xml:space="preserve">Aspen Valley Prep Academy </t>
  </si>
  <si>
    <t>CA-0106740</t>
  </si>
  <si>
    <t>Big Creek Elementary</t>
  </si>
  <si>
    <t>CA-1062026</t>
  </si>
  <si>
    <t xml:space="preserve">Big Picture Educational Academy </t>
  </si>
  <si>
    <t>CA-0119628</t>
  </si>
  <si>
    <t>Burrel Union Elementary</t>
  </si>
  <si>
    <t>CA-1062042</t>
  </si>
  <si>
    <t xml:space="preserve">Career Technical Education Charter </t>
  </si>
  <si>
    <t>CA-0136291</t>
  </si>
  <si>
    <t xml:space="preserve">Carter G. Woodson Public Charter </t>
  </si>
  <si>
    <t>CA-1030840</t>
  </si>
  <si>
    <t>Caruthers Unified</t>
  </si>
  <si>
    <t>CA-1075598</t>
  </si>
  <si>
    <t>Center for Advanced Research &amp; Tech (CART) JPA</t>
  </si>
  <si>
    <t>CA-1076554</t>
  </si>
  <si>
    <t>Central Unified</t>
  </si>
  <si>
    <t>CA-1073965</t>
  </si>
  <si>
    <t>Central Valley Pre-School JPA</t>
  </si>
  <si>
    <t>CA-1040816</t>
  </si>
  <si>
    <t>Central Valley Support Services JPA</t>
  </si>
  <si>
    <t>CA-1040980</t>
  </si>
  <si>
    <t>Clay Joint Elementary</t>
  </si>
  <si>
    <t>CA-1062109</t>
  </si>
  <si>
    <t xml:space="preserve">Clovis Global Academy </t>
  </si>
  <si>
    <t>CA-0140186</t>
  </si>
  <si>
    <t>Clovis Unified</t>
  </si>
  <si>
    <t>CA-1062117</t>
  </si>
  <si>
    <t>Coalinga-Huron Unified</t>
  </si>
  <si>
    <t>CA-1062125</t>
  </si>
  <si>
    <t xml:space="preserve">Crescent View South II </t>
  </si>
  <si>
    <t>CA-0136523</t>
  </si>
  <si>
    <t xml:space="preserve">Crescent View West Public Charter </t>
  </si>
  <si>
    <t>CA-0109991</t>
  </si>
  <si>
    <t xml:space="preserve">Edison-Bethune Charter Academy </t>
  </si>
  <si>
    <t>CA-6085112</t>
  </si>
  <si>
    <t>Education Technology JPA</t>
  </si>
  <si>
    <t>CA-1077255</t>
  </si>
  <si>
    <t xml:space="preserve">Endeavor Charter </t>
  </si>
  <si>
    <t>CA-0140038</t>
  </si>
  <si>
    <t>Firebaugh-Las Deltas Unified</t>
  </si>
  <si>
    <t>CA-1073809</t>
  </si>
  <si>
    <t>Fowler Unified</t>
  </si>
  <si>
    <t>CA-1062158</t>
  </si>
  <si>
    <t>Fresno County Office of Education</t>
  </si>
  <si>
    <t>CA-1010108</t>
  </si>
  <si>
    <t>Fresno Unified</t>
  </si>
  <si>
    <t>CA-1062166</t>
  </si>
  <si>
    <t xml:space="preserve">Golden Charter Academy </t>
  </si>
  <si>
    <t>CA-0140764</t>
  </si>
  <si>
    <t>Golden Plains Unified</t>
  </si>
  <si>
    <t>CA-1075234</t>
  </si>
  <si>
    <t xml:space="preserve">Hume Lake Charter </t>
  </si>
  <si>
    <t>CA-0111682</t>
  </si>
  <si>
    <t xml:space="preserve">Kepler Neighborhood </t>
  </si>
  <si>
    <t>CA-0127514</t>
  </si>
  <si>
    <t>Kerman Unified</t>
  </si>
  <si>
    <t>CA-1073999</t>
  </si>
  <si>
    <t>Kings Canyon Joint Unified</t>
  </si>
  <si>
    <t>CA-1062265</t>
  </si>
  <si>
    <t>Kingsburg Elementary Charter</t>
  </si>
  <si>
    <t>CA-1062240</t>
  </si>
  <si>
    <t>Kingsburg Joint Union High</t>
  </si>
  <si>
    <t>CA-1062257</t>
  </si>
  <si>
    <t>Laton Joint Unified</t>
  </si>
  <si>
    <t>CA-1062281</t>
  </si>
  <si>
    <t>Mendota Unified</t>
  </si>
  <si>
    <t>CA-1075127</t>
  </si>
  <si>
    <t>Monroe Elementary</t>
  </si>
  <si>
    <t>CA-1062323</t>
  </si>
  <si>
    <t>Orange Center</t>
  </si>
  <si>
    <t>CA-1062331</t>
  </si>
  <si>
    <t>Pacific Union Elementary</t>
  </si>
  <si>
    <t>CA-1062356</t>
  </si>
  <si>
    <t>Parlier Unified</t>
  </si>
  <si>
    <t>CA-1062364</t>
  </si>
  <si>
    <t>Pine Ridge Elementary</t>
  </si>
  <si>
    <t>CA-1062372</t>
  </si>
  <si>
    <t>Raisin City Elementary</t>
  </si>
  <si>
    <t>CA-1062380</t>
  </si>
  <si>
    <t>Riverdale Joint Unified</t>
  </si>
  <si>
    <t>CA-1075408</t>
  </si>
  <si>
    <t>Sanger Unified</t>
  </si>
  <si>
    <t>CA-1062414</t>
  </si>
  <si>
    <t xml:space="preserve">School of Unlimited Learning </t>
  </si>
  <si>
    <t>CA-1030642</t>
  </si>
  <si>
    <t>Selma Unified</t>
  </si>
  <si>
    <t>CA-1062430</t>
  </si>
  <si>
    <t xml:space="preserve">Sierra Charter </t>
  </si>
  <si>
    <t>CA-0114355</t>
  </si>
  <si>
    <t>Sierra Unified</t>
  </si>
  <si>
    <t>CA-1075275</t>
  </si>
  <si>
    <t>South County Support Services Agency</t>
  </si>
  <si>
    <t>CA-1040972</t>
  </si>
  <si>
    <t>Southwest Transportation Agency</t>
  </si>
  <si>
    <t>CA-1040535</t>
  </si>
  <si>
    <t xml:space="preserve">University High </t>
  </si>
  <si>
    <t>CA-0114553</t>
  </si>
  <si>
    <t>Valley ROP JPA</t>
  </si>
  <si>
    <t>CA-1040543</t>
  </si>
  <si>
    <t xml:space="preserve">W.E.B. DuBois Public Charter </t>
  </si>
  <si>
    <t>CA-1030774</t>
  </si>
  <si>
    <t>Washington Colony Elementary</t>
  </si>
  <si>
    <t>CA-1062513</t>
  </si>
  <si>
    <t>Washington Unified</t>
  </si>
  <si>
    <t>CA-1076778</t>
  </si>
  <si>
    <t>West Park Elementary</t>
  </si>
  <si>
    <t>CA-1062539</t>
  </si>
  <si>
    <t>Westside Elementary</t>
  </si>
  <si>
    <t>CA-1062547</t>
  </si>
  <si>
    <t xml:space="preserve">Yosemite Valley Charter </t>
  </si>
  <si>
    <t>CA-0135103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</si>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</sst>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E43">
      <selection activeCell="N63" sqref="B63:N63"/>
    </sheetView>
  </sheetViews>
  <sheetFormatPr defaultColWidth="12.57421875" defaultRowHeight="12.75"/>
  <cols>
    <col min="1" max="1" width="15.57421875" style="0" customWidth="1"/>
    <col min="2" max="2" width="70.7109375" style="0" customWidth="1"/>
    <col min="3" max="3" width="15.00390625" style="0" customWidth="1"/>
    <col min="4" max="4" width="21.421875" style="0" customWidth="1"/>
    <col min="5" max="5" width="11.57421875" style="0" customWidth="1"/>
    <col min="6" max="6" width="14.57421875" style="0" customWidth="1"/>
    <col min="7" max="7" width="13.1406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0.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602370</v>
      </c>
      <c r="D2" s="5" t="s">
        <v>14</v>
      </c>
      <c r="E2" s="3">
        <v>1</v>
      </c>
      <c r="F2" s="3">
        <v>181</v>
      </c>
      <c r="G2" s="3">
        <v>9</v>
      </c>
      <c r="H2" s="6">
        <v>385000</v>
      </c>
      <c r="I2" s="6">
        <v>345000</v>
      </c>
      <c r="J2" s="6">
        <v>2040000</v>
      </c>
      <c r="K2" s="6">
        <f>M2*J2</f>
        <v>918000</v>
      </c>
      <c r="L2" s="6">
        <f>J2-K2</f>
        <v>1122000</v>
      </c>
      <c r="M2" s="2">
        <v>0.45</v>
      </c>
      <c r="N2" s="7">
        <f>L2/(H2+I2+K2)</f>
        <v>0.6808252427184466</v>
      </c>
    </row>
    <row r="3" spans="1:14" ht="12.75">
      <c r="A3" s="2" t="s">
        <v>12</v>
      </c>
      <c r="B3" s="3" t="s">
        <v>15</v>
      </c>
      <c r="C3" s="4">
        <v>602167</v>
      </c>
      <c r="D3" s="5" t="s">
        <v>16</v>
      </c>
      <c r="E3" s="3">
        <v>1</v>
      </c>
      <c r="F3" s="3">
        <v>238</v>
      </c>
      <c r="G3" s="3">
        <v>13</v>
      </c>
      <c r="H3" s="6">
        <v>67000</v>
      </c>
      <c r="I3" s="6">
        <v>434000</v>
      </c>
      <c r="J3" s="6">
        <v>4543000</v>
      </c>
      <c r="K3" s="6">
        <f>M3*J3</f>
        <v>2044350</v>
      </c>
      <c r="L3" s="6">
        <f>J3-K3</f>
        <v>2498650</v>
      </c>
      <c r="M3" s="2">
        <v>0.45</v>
      </c>
      <c r="N3" s="7">
        <f>L3/(H3+I3+K3)</f>
        <v>0.9816528178835916</v>
      </c>
    </row>
    <row r="4" spans="1:14" ht="12.75">
      <c r="A4" s="2" t="s">
        <v>12</v>
      </c>
      <c r="B4" s="3" t="s">
        <v>17</v>
      </c>
      <c r="C4" s="4">
        <v>602321</v>
      </c>
      <c r="D4" s="5" t="s">
        <v>18</v>
      </c>
      <c r="E4" s="3">
        <v>1</v>
      </c>
      <c r="F4" s="3">
        <v>293</v>
      </c>
      <c r="G4" s="3">
        <v>18</v>
      </c>
      <c r="H4" s="6">
        <v>739000</v>
      </c>
      <c r="I4" s="6">
        <v>413000</v>
      </c>
      <c r="J4" s="6">
        <v>2900000</v>
      </c>
      <c r="K4" s="6">
        <f>M4*J4</f>
        <v>1305000</v>
      </c>
      <c r="L4" s="6">
        <f>J4-K4</f>
        <v>1595000</v>
      </c>
      <c r="M4" s="2">
        <v>0.45</v>
      </c>
      <c r="N4" s="7">
        <f>L4/(H4+I4+K4)</f>
        <v>0.6491656491656491</v>
      </c>
    </row>
    <row r="5" spans="1:14" ht="12.75">
      <c r="A5" s="2" t="s">
        <v>12</v>
      </c>
      <c r="B5" s="3" t="s">
        <v>19</v>
      </c>
      <c r="C5" s="4">
        <v>602559</v>
      </c>
      <c r="D5" s="5" t="s">
        <v>20</v>
      </c>
      <c r="E5" s="3">
        <v>1</v>
      </c>
      <c r="F5" s="3">
        <v>175</v>
      </c>
      <c r="G5" s="3">
        <v>10</v>
      </c>
      <c r="H5" s="6">
        <v>0</v>
      </c>
      <c r="I5" s="6">
        <v>0</v>
      </c>
      <c r="J5" s="6">
        <v>0</v>
      </c>
      <c r="K5" s="6">
        <f>M5*J5</f>
        <v>0</v>
      </c>
      <c r="L5" s="6">
        <f>J5-K5</f>
        <v>0</v>
      </c>
      <c r="M5" s="2">
        <v>0.45</v>
      </c>
      <c r="N5" s="7" t="s">
        <v>21</v>
      </c>
    </row>
    <row r="6" spans="1:14" ht="12.75">
      <c r="A6" s="2" t="s">
        <v>12</v>
      </c>
      <c r="B6" s="3" t="s">
        <v>22</v>
      </c>
      <c r="C6" s="4">
        <v>601714</v>
      </c>
      <c r="D6" s="5" t="s">
        <v>23</v>
      </c>
      <c r="E6" s="3">
        <v>1</v>
      </c>
      <c r="F6" s="3">
        <v>324</v>
      </c>
      <c r="G6" s="3">
        <v>18</v>
      </c>
      <c r="H6" s="6">
        <v>1204000</v>
      </c>
      <c r="I6" s="6">
        <v>645000</v>
      </c>
      <c r="J6" s="6">
        <v>4041000</v>
      </c>
      <c r="K6" s="6">
        <f>M6*J6</f>
        <v>1818450</v>
      </c>
      <c r="L6" s="6">
        <f>J6-K6</f>
        <v>2222550</v>
      </c>
      <c r="M6" s="2">
        <v>0.45</v>
      </c>
      <c r="N6" s="7">
        <f>L6/(H6+I6+K6)</f>
        <v>0.6060205319772594</v>
      </c>
    </row>
    <row r="7" spans="1:14" ht="12.75">
      <c r="A7" s="2" t="s">
        <v>12</v>
      </c>
      <c r="B7" s="3" t="s">
        <v>24</v>
      </c>
      <c r="C7" s="4">
        <v>604860</v>
      </c>
      <c r="D7" s="5" t="s">
        <v>25</v>
      </c>
      <c r="E7" s="3">
        <v>1</v>
      </c>
      <c r="F7" s="3">
        <v>28</v>
      </c>
      <c r="G7" s="3">
        <v>3</v>
      </c>
      <c r="H7" s="6">
        <v>173000</v>
      </c>
      <c r="I7" s="6">
        <v>1238000</v>
      </c>
      <c r="J7" s="6">
        <v>519000</v>
      </c>
      <c r="K7" s="6">
        <f>M7*J7</f>
        <v>233550</v>
      </c>
      <c r="L7" s="6">
        <f>J7-K7</f>
        <v>285450</v>
      </c>
      <c r="M7" s="2">
        <v>0.45</v>
      </c>
      <c r="N7" s="7">
        <f>L7/(H7+I7+K7)</f>
        <v>0.17357331792891673</v>
      </c>
    </row>
    <row r="8" spans="1:14" ht="12.75">
      <c r="A8" s="2" t="s">
        <v>12</v>
      </c>
      <c r="B8" s="3" t="s">
        <v>26</v>
      </c>
      <c r="C8" s="4">
        <v>601829</v>
      </c>
      <c r="D8" s="5" t="s">
        <v>27</v>
      </c>
      <c r="E8" s="3">
        <v>1</v>
      </c>
      <c r="F8" s="3">
        <v>494</v>
      </c>
      <c r="G8" s="3">
        <v>29</v>
      </c>
      <c r="H8" s="6">
        <v>340000</v>
      </c>
      <c r="I8" s="6">
        <v>1932000</v>
      </c>
      <c r="J8" s="6">
        <v>6883000</v>
      </c>
      <c r="K8" s="6">
        <f>M8*J8</f>
        <v>3097350</v>
      </c>
      <c r="L8" s="6">
        <f>J8-K8</f>
        <v>3785650</v>
      </c>
      <c r="M8" s="2">
        <v>0.45</v>
      </c>
      <c r="N8" s="7">
        <f>L8/(H8+I8+K8)</f>
        <v>0.7050480970694777</v>
      </c>
    </row>
    <row r="9" spans="1:14" ht="12.75">
      <c r="A9" s="2" t="s">
        <v>12</v>
      </c>
      <c r="B9" s="3" t="s">
        <v>28</v>
      </c>
      <c r="C9" s="4">
        <v>606540</v>
      </c>
      <c r="D9" s="5" t="s">
        <v>29</v>
      </c>
      <c r="E9" s="3">
        <v>1</v>
      </c>
      <c r="F9" s="3">
        <v>125</v>
      </c>
      <c r="G9" s="3">
        <v>9</v>
      </c>
      <c r="H9" s="6">
        <v>688000</v>
      </c>
      <c r="I9" s="6">
        <v>664000</v>
      </c>
      <c r="J9" s="6">
        <v>1142000</v>
      </c>
      <c r="K9" s="6">
        <f>M9*J9</f>
        <v>513900</v>
      </c>
      <c r="L9" s="6">
        <f>J9-K9</f>
        <v>628100</v>
      </c>
      <c r="M9" s="2">
        <v>0.45</v>
      </c>
      <c r="N9" s="7">
        <f>L9/(H9+I9+K9)</f>
        <v>0.336620397663326</v>
      </c>
    </row>
    <row r="10" spans="1:14" ht="12.75">
      <c r="A10" s="2" t="s">
        <v>12</v>
      </c>
      <c r="B10" s="3" t="s">
        <v>30</v>
      </c>
      <c r="C10" s="4">
        <v>602124</v>
      </c>
      <c r="D10" s="5" t="s">
        <v>31</v>
      </c>
      <c r="E10" s="3">
        <v>1</v>
      </c>
      <c r="F10" s="3">
        <v>238</v>
      </c>
      <c r="G10" s="3">
        <v>22</v>
      </c>
      <c r="H10" s="6">
        <v>0</v>
      </c>
      <c r="I10" s="6">
        <v>0</v>
      </c>
      <c r="J10" s="6">
        <v>0</v>
      </c>
      <c r="K10" s="6">
        <f>M10*J10</f>
        <v>0</v>
      </c>
      <c r="L10" s="6">
        <f>J10-K10</f>
        <v>0</v>
      </c>
      <c r="M10" s="2">
        <v>0.45</v>
      </c>
      <c r="N10" s="7" t="s">
        <v>21</v>
      </c>
    </row>
    <row r="11" spans="1:14" ht="12.75">
      <c r="A11" s="2" t="s">
        <v>12</v>
      </c>
      <c r="B11" s="3" t="s">
        <v>32</v>
      </c>
      <c r="C11" s="4">
        <v>602383</v>
      </c>
      <c r="D11" s="5" t="s">
        <v>33</v>
      </c>
      <c r="E11" s="3">
        <v>1</v>
      </c>
      <c r="F11" s="3">
        <v>322</v>
      </c>
      <c r="G11" s="3">
        <v>22</v>
      </c>
      <c r="H11" s="6">
        <v>467000</v>
      </c>
      <c r="I11" s="6">
        <v>351000</v>
      </c>
      <c r="J11" s="6">
        <v>4459000</v>
      </c>
      <c r="K11" s="6">
        <f>M11*J11</f>
        <v>2006550</v>
      </c>
      <c r="L11" s="6">
        <f>J11-K11</f>
        <v>2452450</v>
      </c>
      <c r="M11" s="2">
        <v>0.45</v>
      </c>
      <c r="N11" s="7">
        <f>L11/(H11+I11+K11)</f>
        <v>0.8682622010585757</v>
      </c>
    </row>
    <row r="12" spans="1:14" ht="12.75">
      <c r="A12" s="2" t="s">
        <v>12</v>
      </c>
      <c r="B12" s="3" t="s">
        <v>34</v>
      </c>
      <c r="C12" s="4">
        <v>600067</v>
      </c>
      <c r="D12" s="5" t="s">
        <v>35</v>
      </c>
      <c r="E12" s="3">
        <v>3</v>
      </c>
      <c r="F12" s="3">
        <v>1568</v>
      </c>
      <c r="G12" s="3">
        <v>82</v>
      </c>
      <c r="H12" s="6">
        <v>6269000</v>
      </c>
      <c r="I12" s="6">
        <v>5307000</v>
      </c>
      <c r="J12" s="6">
        <v>21439000</v>
      </c>
      <c r="K12" s="6">
        <f>M12*J12</f>
        <v>9647550</v>
      </c>
      <c r="L12" s="6">
        <f>J12-K12</f>
        <v>11791450</v>
      </c>
      <c r="M12" s="2">
        <v>0.45</v>
      </c>
      <c r="N12" s="7">
        <f>L12/(H12+I12+K12)</f>
        <v>0.5555833025106545</v>
      </c>
    </row>
    <row r="13" spans="1:14" ht="12.75">
      <c r="A13" s="2" t="s">
        <v>12</v>
      </c>
      <c r="B13" s="3" t="s">
        <v>36</v>
      </c>
      <c r="C13" s="4">
        <v>601351</v>
      </c>
      <c r="D13" s="5" t="s">
        <v>37</v>
      </c>
      <c r="E13" s="3">
        <v>0</v>
      </c>
      <c r="F13" s="3">
        <v>0</v>
      </c>
      <c r="G13" s="3">
        <v>0</v>
      </c>
      <c r="H13" s="6">
        <v>0</v>
      </c>
      <c r="I13" s="6">
        <v>2758000</v>
      </c>
      <c r="J13" s="6">
        <v>0</v>
      </c>
      <c r="K13" s="6">
        <f>M13*J13</f>
        <v>0</v>
      </c>
      <c r="L13" s="6">
        <f>J13-K13</f>
        <v>0</v>
      </c>
      <c r="M13" s="2">
        <v>0.45</v>
      </c>
      <c r="N13" s="7">
        <f>L13/(H13+I13+K13)</f>
        <v>0</v>
      </c>
    </row>
    <row r="14" spans="1:14" ht="12.75">
      <c r="A14" s="2" t="s">
        <v>12</v>
      </c>
      <c r="B14" s="3" t="s">
        <v>38</v>
      </c>
      <c r="C14" s="4">
        <v>607970</v>
      </c>
      <c r="D14" s="5" t="s">
        <v>39</v>
      </c>
      <c r="E14" s="3">
        <v>25</v>
      </c>
      <c r="F14" s="8">
        <v>15742</v>
      </c>
      <c r="G14" s="3">
        <v>677</v>
      </c>
      <c r="H14" s="6">
        <v>33281000</v>
      </c>
      <c r="I14" s="6">
        <v>45982000</v>
      </c>
      <c r="J14" s="6">
        <v>171379000</v>
      </c>
      <c r="K14" s="6">
        <f>M14*J14</f>
        <v>77120550</v>
      </c>
      <c r="L14" s="6">
        <f>J14-K14</f>
        <v>94258450</v>
      </c>
      <c r="M14" s="2">
        <v>0.45</v>
      </c>
      <c r="N14" s="7">
        <f>L14/(H14+I14+K14)</f>
        <v>0.6027389070014078</v>
      </c>
    </row>
    <row r="15" spans="1:14" ht="12.75">
      <c r="A15" s="2" t="s">
        <v>12</v>
      </c>
      <c r="B15" s="3" t="s">
        <v>40</v>
      </c>
      <c r="C15" s="4">
        <v>601378</v>
      </c>
      <c r="D15" s="5" t="s">
        <v>41</v>
      </c>
      <c r="E15" s="3">
        <v>0</v>
      </c>
      <c r="F15" s="8">
        <v>0</v>
      </c>
      <c r="G15" s="3">
        <v>0</v>
      </c>
      <c r="H15" s="6">
        <v>46000</v>
      </c>
      <c r="I15" s="6">
        <v>8000</v>
      </c>
      <c r="J15" s="6">
        <v>508000</v>
      </c>
      <c r="K15" s="6">
        <f>M15*J15</f>
        <v>228600</v>
      </c>
      <c r="L15" s="6">
        <f>J15-K15</f>
        <v>279400</v>
      </c>
      <c r="M15" s="2">
        <v>0.45</v>
      </c>
      <c r="N15" s="7">
        <f>L15/(H15+I15+K15)</f>
        <v>0.9886765746638358</v>
      </c>
    </row>
    <row r="16" spans="1:14" ht="12.75">
      <c r="A16" s="2" t="s">
        <v>12</v>
      </c>
      <c r="B16" s="3" t="s">
        <v>42</v>
      </c>
      <c r="C16" s="4">
        <v>601362</v>
      </c>
      <c r="D16" s="5" t="s">
        <v>43</v>
      </c>
      <c r="E16" s="3">
        <v>0</v>
      </c>
      <c r="F16" s="8">
        <v>0</v>
      </c>
      <c r="G16" s="3">
        <v>0</v>
      </c>
      <c r="H16" s="6">
        <v>1621000</v>
      </c>
      <c r="I16" s="6">
        <v>4943000</v>
      </c>
      <c r="J16" s="6">
        <v>0</v>
      </c>
      <c r="K16" s="6">
        <f>M16*J16</f>
        <v>0</v>
      </c>
      <c r="L16" s="6">
        <f>J16-K16</f>
        <v>0</v>
      </c>
      <c r="M16" s="2">
        <v>0.45</v>
      </c>
      <c r="N16" s="7">
        <f>L16/(H16+I16+K16)</f>
        <v>0</v>
      </c>
    </row>
    <row r="17" spans="1:14" ht="12.75">
      <c r="A17" s="2" t="s">
        <v>12</v>
      </c>
      <c r="B17" s="3" t="s">
        <v>44</v>
      </c>
      <c r="C17" s="4">
        <v>608850</v>
      </c>
      <c r="D17" s="5" t="s">
        <v>45</v>
      </c>
      <c r="E17" s="3">
        <v>1</v>
      </c>
      <c r="F17" s="8">
        <v>241</v>
      </c>
      <c r="G17" s="3">
        <v>9</v>
      </c>
      <c r="H17" s="6">
        <v>217000</v>
      </c>
      <c r="I17" s="6">
        <v>436000</v>
      </c>
      <c r="J17" s="6">
        <v>2192000</v>
      </c>
      <c r="K17" s="6">
        <f>M17*J17</f>
        <v>986400</v>
      </c>
      <c r="L17" s="6">
        <f>J17-K17</f>
        <v>1205600</v>
      </c>
      <c r="M17" s="2">
        <v>0.45</v>
      </c>
      <c r="N17" s="7">
        <f>L17/(H17+I17+K17)</f>
        <v>0.735390996706112</v>
      </c>
    </row>
    <row r="18" spans="1:14" ht="12.75">
      <c r="A18" s="2" t="s">
        <v>12</v>
      </c>
      <c r="B18" s="3" t="s">
        <v>46</v>
      </c>
      <c r="C18" s="4">
        <v>602548</v>
      </c>
      <c r="D18" s="5" t="s">
        <v>47</v>
      </c>
      <c r="E18" s="3">
        <v>1</v>
      </c>
      <c r="F18" s="8">
        <v>212</v>
      </c>
      <c r="G18" s="3">
        <v>11</v>
      </c>
      <c r="H18" s="6">
        <v>182000</v>
      </c>
      <c r="I18" s="6">
        <v>752000</v>
      </c>
      <c r="J18" s="6">
        <v>724000</v>
      </c>
      <c r="K18" s="6">
        <f>M18*J18</f>
        <v>325800</v>
      </c>
      <c r="L18" s="6">
        <f>J18-K18</f>
        <v>398200</v>
      </c>
      <c r="M18" s="2">
        <v>0.45</v>
      </c>
      <c r="N18" s="7">
        <f>L18/(H18+I18+K18)</f>
        <v>0.31608191776472455</v>
      </c>
    </row>
    <row r="19" spans="1:14" ht="12.75">
      <c r="A19" s="2" t="s">
        <v>12</v>
      </c>
      <c r="B19" s="3" t="s">
        <v>48</v>
      </c>
      <c r="C19" s="4">
        <v>609030</v>
      </c>
      <c r="D19" s="5" t="s">
        <v>49</v>
      </c>
      <c r="E19" s="3">
        <v>49</v>
      </c>
      <c r="F19" s="8">
        <v>42802</v>
      </c>
      <c r="G19" s="8">
        <v>1856</v>
      </c>
      <c r="H19" s="6">
        <v>57538000</v>
      </c>
      <c r="I19" s="6">
        <v>179460000</v>
      </c>
      <c r="J19" s="6">
        <v>431357000</v>
      </c>
      <c r="K19" s="6">
        <f>M19*J19</f>
        <v>194110650</v>
      </c>
      <c r="L19" s="6">
        <f>J19-K19</f>
        <v>237246350</v>
      </c>
      <c r="M19" s="2">
        <v>0.45</v>
      </c>
      <c r="N19" s="7">
        <f>L19/(H19+I19+K19)</f>
        <v>0.5503168400819608</v>
      </c>
    </row>
    <row r="20" spans="1:14" ht="12.75">
      <c r="A20" s="2" t="s">
        <v>12</v>
      </c>
      <c r="B20" s="3" t="s">
        <v>50</v>
      </c>
      <c r="C20" s="4">
        <v>609120</v>
      </c>
      <c r="D20" s="5" t="s">
        <v>51</v>
      </c>
      <c r="E20" s="3">
        <v>11</v>
      </c>
      <c r="F20" s="8">
        <v>4488</v>
      </c>
      <c r="G20" s="3">
        <v>213</v>
      </c>
      <c r="H20" s="6">
        <v>12545000</v>
      </c>
      <c r="I20" s="6">
        <v>12951000</v>
      </c>
      <c r="J20" s="6">
        <v>51674000</v>
      </c>
      <c r="K20" s="6">
        <f>M20*J20</f>
        <v>23253300</v>
      </c>
      <c r="L20" s="6">
        <f>J20-K20</f>
        <v>28420700</v>
      </c>
      <c r="M20" s="2">
        <v>0.45</v>
      </c>
      <c r="N20" s="7">
        <f>L20/(H20+I20+K20)</f>
        <v>0.582997089188973</v>
      </c>
    </row>
    <row r="21" spans="1:14" ht="12.75">
      <c r="A21" s="2" t="s">
        <v>12</v>
      </c>
      <c r="B21" s="3" t="s">
        <v>52</v>
      </c>
      <c r="C21" s="4">
        <v>602395</v>
      </c>
      <c r="D21" s="5" t="s">
        <v>53</v>
      </c>
      <c r="E21" s="3">
        <v>1</v>
      </c>
      <c r="F21" s="8">
        <v>1203</v>
      </c>
      <c r="G21" s="3">
        <v>45</v>
      </c>
      <c r="H21" s="6">
        <v>241000</v>
      </c>
      <c r="I21" s="6">
        <v>336000</v>
      </c>
      <c r="J21" s="6">
        <v>15585000</v>
      </c>
      <c r="K21" s="6">
        <f>M21*J21</f>
        <v>7013250</v>
      </c>
      <c r="L21" s="6">
        <f>J21-K21</f>
        <v>8571750</v>
      </c>
      <c r="M21" s="2">
        <v>0.45</v>
      </c>
      <c r="N21" s="7">
        <f>L21/(H21+I21+K21)</f>
        <v>1.1293106287671684</v>
      </c>
    </row>
    <row r="22" spans="1:14" ht="12.75">
      <c r="A22" s="2" t="s">
        <v>12</v>
      </c>
      <c r="B22" s="3" t="s">
        <v>54</v>
      </c>
      <c r="C22" s="4">
        <v>601677</v>
      </c>
      <c r="D22" s="5" t="s">
        <v>55</v>
      </c>
      <c r="E22" s="3">
        <v>1</v>
      </c>
      <c r="F22" s="8">
        <v>1567</v>
      </c>
      <c r="G22" s="3">
        <v>57</v>
      </c>
      <c r="H22" s="6">
        <v>237000</v>
      </c>
      <c r="I22" s="6">
        <v>1599000</v>
      </c>
      <c r="J22" s="6">
        <v>25409000</v>
      </c>
      <c r="K22" s="6">
        <f>M22*J22</f>
        <v>11434050</v>
      </c>
      <c r="L22" s="6">
        <f>J22-K22</f>
        <v>13974950</v>
      </c>
      <c r="M22" s="2">
        <v>0.45</v>
      </c>
      <c r="N22" s="7">
        <f>L22/(H23+I22+K22)</f>
        <v>0.9850497460712411</v>
      </c>
    </row>
    <row r="23" spans="1:14" ht="12.75">
      <c r="A23" s="2" t="s">
        <v>12</v>
      </c>
      <c r="B23" s="3" t="s">
        <v>56</v>
      </c>
      <c r="C23" s="4">
        <v>601588</v>
      </c>
      <c r="D23" s="5" t="s">
        <v>57</v>
      </c>
      <c r="E23" s="3">
        <v>1</v>
      </c>
      <c r="F23" s="8">
        <v>416</v>
      </c>
      <c r="G23" s="3">
        <v>22</v>
      </c>
      <c r="H23" s="6">
        <v>1154000</v>
      </c>
      <c r="I23" s="6">
        <v>932000</v>
      </c>
      <c r="J23" s="6">
        <v>5462000</v>
      </c>
      <c r="K23" s="6">
        <f>M23*J23</f>
        <v>2457900</v>
      </c>
      <c r="L23" s="6">
        <f>J23-K23</f>
        <v>3004100</v>
      </c>
      <c r="M23" s="2">
        <v>0.45</v>
      </c>
      <c r="N23" s="7">
        <f>L23/(H23+I23+K23)</f>
        <v>0.6611281058121877</v>
      </c>
    </row>
    <row r="24" spans="1:14" ht="12.75">
      <c r="A24" s="2" t="s">
        <v>12</v>
      </c>
      <c r="B24" s="3" t="s">
        <v>58</v>
      </c>
      <c r="C24" s="4">
        <v>602525</v>
      </c>
      <c r="D24" s="5" t="s">
        <v>59</v>
      </c>
      <c r="E24" s="3">
        <v>0</v>
      </c>
      <c r="F24" s="8">
        <v>0</v>
      </c>
      <c r="G24" s="3">
        <v>0</v>
      </c>
      <c r="H24" s="6">
        <v>0</v>
      </c>
      <c r="I24" s="6">
        <v>160000</v>
      </c>
      <c r="J24" s="6">
        <v>0</v>
      </c>
      <c r="K24" s="6">
        <f>M24*J24</f>
        <v>0</v>
      </c>
      <c r="L24" s="6">
        <f>J24-K24</f>
        <v>0</v>
      </c>
      <c r="M24" s="2">
        <v>0.45</v>
      </c>
      <c r="N24" s="7">
        <f>L24/(H24+I24+K24)</f>
        <v>0</v>
      </c>
    </row>
    <row r="25" spans="1:14" ht="12.75">
      <c r="A25" s="2" t="s">
        <v>12</v>
      </c>
      <c r="B25" s="3" t="s">
        <v>60</v>
      </c>
      <c r="C25" s="4">
        <v>602538</v>
      </c>
      <c r="D25" s="5" t="s">
        <v>61</v>
      </c>
      <c r="E25" s="3">
        <v>1</v>
      </c>
      <c r="F25" s="8">
        <v>335</v>
      </c>
      <c r="G25" s="3">
        <v>14</v>
      </c>
      <c r="H25" s="6">
        <v>17000</v>
      </c>
      <c r="I25" s="6">
        <v>387000</v>
      </c>
      <c r="J25" s="6">
        <v>2090000</v>
      </c>
      <c r="K25" s="6">
        <f>M25*J25</f>
        <v>940500</v>
      </c>
      <c r="L25" s="6">
        <f>J25-K25</f>
        <v>1149500</v>
      </c>
      <c r="M25" s="2">
        <v>0.45</v>
      </c>
      <c r="N25" s="7">
        <f>L25/(H25+I25+K25)</f>
        <v>0.8549646708813685</v>
      </c>
    </row>
    <row r="26" spans="1:14" ht="12.75">
      <c r="A26" s="2" t="s">
        <v>12</v>
      </c>
      <c r="B26" s="3" t="s">
        <v>62</v>
      </c>
      <c r="C26" s="4">
        <v>613840</v>
      </c>
      <c r="D26" s="5" t="s">
        <v>63</v>
      </c>
      <c r="E26" s="3">
        <v>6</v>
      </c>
      <c r="F26" s="8">
        <v>2192</v>
      </c>
      <c r="G26" s="3">
        <v>113</v>
      </c>
      <c r="H26" s="6">
        <v>7348000</v>
      </c>
      <c r="I26" s="6">
        <v>10810000</v>
      </c>
      <c r="J26" s="6">
        <v>28783000</v>
      </c>
      <c r="K26" s="6">
        <f>M26*J26</f>
        <v>12952350</v>
      </c>
      <c r="L26" s="6">
        <f>J26-K26</f>
        <v>15830650</v>
      </c>
      <c r="M26" s="2">
        <v>0.45</v>
      </c>
      <c r="N26" s="7">
        <f>L26/(H26+I26+K26)</f>
        <v>0.5088547701970566</v>
      </c>
    </row>
    <row r="27" spans="1:14" ht="12.75">
      <c r="A27" s="2" t="s">
        <v>12</v>
      </c>
      <c r="B27" s="3" t="s">
        <v>64</v>
      </c>
      <c r="C27" s="4">
        <v>614250</v>
      </c>
      <c r="D27" s="5" t="s">
        <v>65</v>
      </c>
      <c r="E27" s="3">
        <v>9</v>
      </c>
      <c r="F27" s="8">
        <v>2571</v>
      </c>
      <c r="G27" s="3">
        <v>117</v>
      </c>
      <c r="H27" s="6">
        <v>5769000</v>
      </c>
      <c r="I27" s="6">
        <v>13913000</v>
      </c>
      <c r="J27" s="6">
        <v>25402000</v>
      </c>
      <c r="K27" s="6">
        <f>M27*J27</f>
        <v>11430900</v>
      </c>
      <c r="L27" s="6">
        <f>J27-K27</f>
        <v>13971100</v>
      </c>
      <c r="M27" s="2">
        <v>0.45</v>
      </c>
      <c r="N27" s="7">
        <f>L27/(H27+I27+K27)</f>
        <v>0.44904525132662015</v>
      </c>
    </row>
    <row r="28" spans="1:14" ht="12.75">
      <c r="A28" s="2" t="s">
        <v>12</v>
      </c>
      <c r="B28" s="3" t="s">
        <v>66</v>
      </c>
      <c r="C28" s="4">
        <v>691007</v>
      </c>
      <c r="D28" s="5" t="s">
        <v>67</v>
      </c>
      <c r="E28" s="3">
        <v>4</v>
      </c>
      <c r="F28" s="8">
        <v>748</v>
      </c>
      <c r="G28" s="3">
        <v>94</v>
      </c>
      <c r="H28" s="6">
        <v>47743000</v>
      </c>
      <c r="I28" s="6">
        <v>81741000</v>
      </c>
      <c r="J28" s="6">
        <v>109115000</v>
      </c>
      <c r="K28" s="6">
        <f>M28*J28</f>
        <v>49101750</v>
      </c>
      <c r="L28" s="6">
        <f>J28-K28</f>
        <v>60013250</v>
      </c>
      <c r="M28" s="2">
        <v>0.45</v>
      </c>
      <c r="N28" s="7">
        <f>L28/(H28+I28+K28)</f>
        <v>0.3360472490106293</v>
      </c>
    </row>
    <row r="29" spans="1:14" ht="12.75">
      <c r="A29" s="2" t="s">
        <v>12</v>
      </c>
      <c r="B29" s="3" t="s">
        <v>68</v>
      </c>
      <c r="C29" s="4">
        <v>614550</v>
      </c>
      <c r="D29" s="5" t="s">
        <v>69</v>
      </c>
      <c r="E29" s="3">
        <v>101</v>
      </c>
      <c r="F29" s="8">
        <v>69668</v>
      </c>
      <c r="G29" s="8">
        <v>3495</v>
      </c>
      <c r="H29" s="6">
        <v>200210000</v>
      </c>
      <c r="I29" s="6">
        <v>159354000</v>
      </c>
      <c r="J29" s="6">
        <v>927308000</v>
      </c>
      <c r="K29" s="6">
        <f>M29*J29</f>
        <v>417288600</v>
      </c>
      <c r="L29" s="6">
        <f>J29-K29</f>
        <v>510019400</v>
      </c>
      <c r="M29" s="2">
        <v>0.45</v>
      </c>
      <c r="N29" s="7">
        <f>L29/(H29+I29+K29)</f>
        <v>0.656520168690946</v>
      </c>
    </row>
    <row r="30" spans="1:14" ht="12.75">
      <c r="A30" s="2" t="s">
        <v>12</v>
      </c>
      <c r="B30" s="3" t="s">
        <v>70</v>
      </c>
      <c r="C30" s="4">
        <v>602556</v>
      </c>
      <c r="D30" s="5" t="s">
        <v>71</v>
      </c>
      <c r="E30" s="3">
        <v>1</v>
      </c>
      <c r="F30" s="8">
        <v>262</v>
      </c>
      <c r="G30" s="3">
        <v>11</v>
      </c>
      <c r="H30" s="6">
        <v>0</v>
      </c>
      <c r="I30" s="6">
        <v>0</v>
      </c>
      <c r="J30" s="6">
        <v>0</v>
      </c>
      <c r="K30" s="6">
        <f>M30*J30</f>
        <v>0</v>
      </c>
      <c r="L30" s="6">
        <f>J30-K30</f>
        <v>0</v>
      </c>
      <c r="M30" s="2">
        <v>0.45</v>
      </c>
      <c r="N30" s="7" t="s">
        <v>21</v>
      </c>
    </row>
    <row r="31" spans="1:14" ht="12.75">
      <c r="A31" s="2" t="s">
        <v>12</v>
      </c>
      <c r="B31" s="3" t="s">
        <v>72</v>
      </c>
      <c r="C31" s="4">
        <v>691134</v>
      </c>
      <c r="D31" s="5" t="s">
        <v>73</v>
      </c>
      <c r="E31" s="3">
        <v>6</v>
      </c>
      <c r="F31" s="8">
        <v>1389</v>
      </c>
      <c r="G31" s="3">
        <v>78</v>
      </c>
      <c r="H31" s="6">
        <v>5527000</v>
      </c>
      <c r="I31" s="6">
        <v>8048000</v>
      </c>
      <c r="J31" s="6">
        <v>17664000</v>
      </c>
      <c r="K31" s="6">
        <f>M31*J31</f>
        <v>7948800</v>
      </c>
      <c r="L31" s="6">
        <f>J31-K31</f>
        <v>9715200</v>
      </c>
      <c r="M31" s="2">
        <v>0.45</v>
      </c>
      <c r="N31" s="7">
        <f>L31/(H31+I31+K31)</f>
        <v>0.4513701112257129</v>
      </c>
    </row>
    <row r="32" spans="1:14" ht="12.75">
      <c r="A32" s="2" t="s">
        <v>12</v>
      </c>
      <c r="B32" s="3" t="s">
        <v>74</v>
      </c>
      <c r="C32" s="4">
        <v>601752</v>
      </c>
      <c r="D32" s="5" t="s">
        <v>75</v>
      </c>
      <c r="E32" s="3">
        <v>1</v>
      </c>
      <c r="F32" s="8">
        <v>56</v>
      </c>
      <c r="G32" s="3">
        <v>8</v>
      </c>
      <c r="H32" s="6">
        <v>62000</v>
      </c>
      <c r="I32" s="6">
        <v>180000</v>
      </c>
      <c r="J32" s="6">
        <v>640000</v>
      </c>
      <c r="K32" s="6">
        <f>M32*J32</f>
        <v>288000</v>
      </c>
      <c r="L32" s="6">
        <f>J32-K32</f>
        <v>352000</v>
      </c>
      <c r="M32" s="2">
        <v>0.45</v>
      </c>
      <c r="N32" s="7">
        <f>L32/(H32+I32+K32)</f>
        <v>0.6641509433962264</v>
      </c>
    </row>
    <row r="33" spans="1:14" ht="12.75">
      <c r="A33" s="2" t="s">
        <v>12</v>
      </c>
      <c r="B33" s="3" t="s">
        <v>76</v>
      </c>
      <c r="C33" s="4">
        <v>601862</v>
      </c>
      <c r="D33" s="5" t="s">
        <v>77</v>
      </c>
      <c r="E33" s="3">
        <v>1</v>
      </c>
      <c r="F33" s="8">
        <v>369</v>
      </c>
      <c r="G33" s="3">
        <v>18</v>
      </c>
      <c r="H33" s="6">
        <v>567000</v>
      </c>
      <c r="I33" s="6">
        <v>627000</v>
      </c>
      <c r="J33" s="6">
        <v>4566000</v>
      </c>
      <c r="K33" s="6">
        <f>M33*J33</f>
        <v>2054700</v>
      </c>
      <c r="L33" s="6">
        <f>J33-K33</f>
        <v>2511300</v>
      </c>
      <c r="M33" s="2">
        <v>0.45</v>
      </c>
      <c r="N33" s="7">
        <f>L33/(H33+I33+K33)</f>
        <v>0.7730168990673192</v>
      </c>
    </row>
    <row r="34" spans="1:14" ht="12.75">
      <c r="A34" s="2" t="s">
        <v>12</v>
      </c>
      <c r="B34" s="3" t="s">
        <v>78</v>
      </c>
      <c r="C34" s="4">
        <v>619490</v>
      </c>
      <c r="D34" s="5" t="s">
        <v>79</v>
      </c>
      <c r="E34" s="3">
        <v>8</v>
      </c>
      <c r="F34" s="8">
        <v>5358</v>
      </c>
      <c r="G34" s="3">
        <v>235</v>
      </c>
      <c r="H34" s="6">
        <v>15772000</v>
      </c>
      <c r="I34" s="6">
        <v>12799000</v>
      </c>
      <c r="J34" s="6">
        <v>62590000</v>
      </c>
      <c r="K34" s="6">
        <f>M34*J34</f>
        <v>28165500</v>
      </c>
      <c r="L34" s="6">
        <f>J34-K34</f>
        <v>34424500</v>
      </c>
      <c r="M34" s="2">
        <v>0.45</v>
      </c>
      <c r="N34" s="7">
        <f>L34/(H34+I34+K34)</f>
        <v>0.6067434543900311</v>
      </c>
    </row>
    <row r="35" spans="1:14" ht="12.75">
      <c r="A35" s="2" t="s">
        <v>12</v>
      </c>
      <c r="B35" s="3" t="s">
        <v>80</v>
      </c>
      <c r="C35" s="4">
        <v>619700</v>
      </c>
      <c r="D35" s="5" t="s">
        <v>81</v>
      </c>
      <c r="E35" s="3">
        <v>23</v>
      </c>
      <c r="F35" s="8">
        <v>9684</v>
      </c>
      <c r="G35" s="3">
        <v>432</v>
      </c>
      <c r="H35" s="6">
        <v>29584000</v>
      </c>
      <c r="I35" s="6">
        <v>27112000</v>
      </c>
      <c r="J35" s="6">
        <v>121801000</v>
      </c>
      <c r="K35" s="6">
        <f>M35*J35</f>
        <v>54810450</v>
      </c>
      <c r="L35" s="6">
        <f>J35-K35</f>
        <v>66990550</v>
      </c>
      <c r="M35" s="2">
        <v>0.45</v>
      </c>
      <c r="N35" s="7">
        <f>L35/(H35+I35+K35)</f>
        <v>0.6007773541351196</v>
      </c>
    </row>
    <row r="36" spans="1:14" ht="12.75">
      <c r="A36" s="2" t="s">
        <v>12</v>
      </c>
      <c r="B36" s="3" t="s">
        <v>82</v>
      </c>
      <c r="C36" s="4">
        <v>619800</v>
      </c>
      <c r="D36" s="5" t="s">
        <v>83</v>
      </c>
      <c r="E36" s="3">
        <v>7</v>
      </c>
      <c r="F36" s="8">
        <v>2135</v>
      </c>
      <c r="G36" s="3">
        <v>91</v>
      </c>
      <c r="H36" s="6">
        <v>4179000</v>
      </c>
      <c r="I36" s="6">
        <v>6188000</v>
      </c>
      <c r="J36" s="6">
        <v>20496000</v>
      </c>
      <c r="K36" s="6">
        <f>M36*J36</f>
        <v>9223200</v>
      </c>
      <c r="L36" s="6">
        <f>J36-K36</f>
        <v>11272800</v>
      </c>
      <c r="M36" s="2">
        <v>0.45</v>
      </c>
      <c r="N36" s="7">
        <f>L36/(H36+I36+K36)</f>
        <v>0.5754305724290717</v>
      </c>
    </row>
    <row r="37" spans="1:14" ht="12.75">
      <c r="A37" s="2" t="s">
        <v>12</v>
      </c>
      <c r="B37" s="3" t="s">
        <v>84</v>
      </c>
      <c r="C37" s="4">
        <v>619830</v>
      </c>
      <c r="D37" s="5" t="s">
        <v>85</v>
      </c>
      <c r="E37" s="3">
        <v>3</v>
      </c>
      <c r="F37" s="8">
        <v>1232</v>
      </c>
      <c r="G37" s="3">
        <v>61</v>
      </c>
      <c r="H37" s="6">
        <v>2590000</v>
      </c>
      <c r="I37" s="6">
        <v>7806000</v>
      </c>
      <c r="J37" s="6">
        <v>11080000</v>
      </c>
      <c r="K37" s="6">
        <f>M37*J37</f>
        <v>4986000</v>
      </c>
      <c r="L37" s="6">
        <f>J37-K37</f>
        <v>6094000</v>
      </c>
      <c r="M37" s="2">
        <v>0.45</v>
      </c>
      <c r="N37" s="7">
        <f>L37/(H37+I37+K37)</f>
        <v>0.39617735014952543</v>
      </c>
    </row>
    <row r="38" spans="1:14" ht="12.75">
      <c r="A38" s="2" t="s">
        <v>12</v>
      </c>
      <c r="B38" s="3" t="s">
        <v>86</v>
      </c>
      <c r="C38" s="4">
        <v>621150</v>
      </c>
      <c r="D38" s="5" t="s">
        <v>87</v>
      </c>
      <c r="E38" s="3">
        <v>4</v>
      </c>
      <c r="F38" s="8">
        <v>628</v>
      </c>
      <c r="G38" s="3">
        <v>38</v>
      </c>
      <c r="H38" s="6">
        <v>1829000</v>
      </c>
      <c r="I38" s="6">
        <v>2658000</v>
      </c>
      <c r="J38" s="6">
        <v>7663000</v>
      </c>
      <c r="K38" s="6">
        <f>M38*J38</f>
        <v>3448350</v>
      </c>
      <c r="L38" s="6">
        <f>J38-K38</f>
        <v>4214650</v>
      </c>
      <c r="M38" s="2">
        <v>0.45</v>
      </c>
      <c r="N38" s="7">
        <f>L38/(H38+I38+K38)</f>
        <v>0.5311233909027328</v>
      </c>
    </row>
    <row r="39" spans="1:14" ht="12.75">
      <c r="A39" s="2" t="s">
        <v>12</v>
      </c>
      <c r="B39" s="3" t="s">
        <v>88</v>
      </c>
      <c r="C39" s="4">
        <v>600022</v>
      </c>
      <c r="D39" s="5" t="s">
        <v>89</v>
      </c>
      <c r="E39" s="3">
        <v>7</v>
      </c>
      <c r="F39" s="8">
        <v>3920</v>
      </c>
      <c r="G39" s="3">
        <v>171</v>
      </c>
      <c r="H39" s="6">
        <v>11918000</v>
      </c>
      <c r="I39" s="6">
        <v>6826000</v>
      </c>
      <c r="J39" s="6">
        <v>46449000</v>
      </c>
      <c r="K39" s="6">
        <f>M39*J39</f>
        <v>20902050</v>
      </c>
      <c r="L39" s="6">
        <f>J39-K39</f>
        <v>25546950</v>
      </c>
      <c r="M39" s="2">
        <v>0.45</v>
      </c>
      <c r="N39" s="7">
        <f>L39/(H39+I39+K39)</f>
        <v>0.6443756692028588</v>
      </c>
    </row>
    <row r="40" spans="1:14" ht="12.75">
      <c r="A40" s="2" t="s">
        <v>12</v>
      </c>
      <c r="B40" s="3" t="s">
        <v>90</v>
      </c>
      <c r="C40" s="4">
        <v>625290</v>
      </c>
      <c r="D40" s="5" t="s">
        <v>91</v>
      </c>
      <c r="E40" s="3">
        <v>1</v>
      </c>
      <c r="F40" s="8">
        <v>169</v>
      </c>
      <c r="G40" s="3">
        <v>11</v>
      </c>
      <c r="H40" s="6">
        <v>650000</v>
      </c>
      <c r="I40" s="6">
        <v>314000</v>
      </c>
      <c r="J40" s="6">
        <v>2045000</v>
      </c>
      <c r="K40" s="6">
        <f>M40*J40</f>
        <v>920250</v>
      </c>
      <c r="L40" s="6">
        <f>J40-K40</f>
        <v>1124750</v>
      </c>
      <c r="M40" s="2">
        <v>0.45</v>
      </c>
      <c r="N40" s="7">
        <f>L40/(H40+I40+K40)</f>
        <v>0.5969218521958339</v>
      </c>
    </row>
    <row r="41" spans="1:14" ht="12.75">
      <c r="A41" s="2" t="s">
        <v>12</v>
      </c>
      <c r="B41" s="3" t="s">
        <v>92</v>
      </c>
      <c r="C41" s="4">
        <v>628530</v>
      </c>
      <c r="D41" s="5" t="s">
        <v>93</v>
      </c>
      <c r="E41" s="3">
        <v>1</v>
      </c>
      <c r="F41" s="8">
        <v>254</v>
      </c>
      <c r="G41" s="3">
        <v>14</v>
      </c>
      <c r="H41" s="6">
        <v>877000</v>
      </c>
      <c r="I41" s="6">
        <v>1686000</v>
      </c>
      <c r="J41" s="6">
        <v>3845000</v>
      </c>
      <c r="K41" s="6">
        <f>M41*J41</f>
        <v>1730250</v>
      </c>
      <c r="L41" s="6">
        <f>J41-K41</f>
        <v>2114750</v>
      </c>
      <c r="M41" s="2">
        <v>0.45</v>
      </c>
      <c r="N41" s="7">
        <f>L41/(H41+I41+K41)</f>
        <v>0.4925755546497409</v>
      </c>
    </row>
    <row r="42" spans="1:14" ht="12.75">
      <c r="A42" s="2" t="s">
        <v>12</v>
      </c>
      <c r="B42" s="3" t="s">
        <v>94</v>
      </c>
      <c r="C42" s="4">
        <v>629400</v>
      </c>
      <c r="D42" s="5" t="s">
        <v>95</v>
      </c>
      <c r="E42" s="3">
        <v>1</v>
      </c>
      <c r="F42" s="8">
        <v>344</v>
      </c>
      <c r="G42" s="3">
        <v>19</v>
      </c>
      <c r="H42" s="6">
        <v>806000</v>
      </c>
      <c r="I42" s="6">
        <v>2234000</v>
      </c>
      <c r="J42" s="6">
        <v>4650000</v>
      </c>
      <c r="K42" s="6">
        <f>M42*J42</f>
        <v>2092500</v>
      </c>
      <c r="L42" s="6">
        <f>J42-K42</f>
        <v>2557500</v>
      </c>
      <c r="M42" s="2">
        <v>0.45</v>
      </c>
      <c r="N42" s="7">
        <f>L42/(H42+I42+K42)</f>
        <v>0.49829517778860205</v>
      </c>
    </row>
    <row r="43" spans="1:14" ht="12.75">
      <c r="A43" s="2" t="s">
        <v>12</v>
      </c>
      <c r="B43" s="3" t="s">
        <v>96</v>
      </c>
      <c r="C43" s="4">
        <v>629910</v>
      </c>
      <c r="D43" s="5" t="s">
        <v>97</v>
      </c>
      <c r="E43" s="3">
        <v>7</v>
      </c>
      <c r="F43" s="8">
        <v>3322</v>
      </c>
      <c r="G43" s="3">
        <v>157</v>
      </c>
      <c r="H43" s="6">
        <v>13166000</v>
      </c>
      <c r="I43" s="6">
        <v>5523000</v>
      </c>
      <c r="J43" s="6">
        <v>44328000</v>
      </c>
      <c r="K43" s="6">
        <f>M43*J43</f>
        <v>19947600</v>
      </c>
      <c r="L43" s="6">
        <f>J43-K43</f>
        <v>24380400</v>
      </c>
      <c r="M43" s="2">
        <v>0.45</v>
      </c>
      <c r="N43" s="7">
        <f>L43/(H43+I43+K43)</f>
        <v>0.631018257300073</v>
      </c>
    </row>
    <row r="44" spans="1:14" ht="12.75">
      <c r="A44" s="2" t="s">
        <v>12</v>
      </c>
      <c r="B44" s="3" t="s">
        <v>98</v>
      </c>
      <c r="C44" s="4">
        <v>630390</v>
      </c>
      <c r="D44" s="5" t="s">
        <v>99</v>
      </c>
      <c r="E44" s="3">
        <v>1</v>
      </c>
      <c r="F44" s="8">
        <v>69</v>
      </c>
      <c r="G44" s="3">
        <v>5</v>
      </c>
      <c r="H44" s="6">
        <v>85000</v>
      </c>
      <c r="I44" s="6">
        <v>2289000</v>
      </c>
      <c r="J44" s="6">
        <v>416000</v>
      </c>
      <c r="K44" s="6">
        <f>M44*J44</f>
        <v>187200</v>
      </c>
      <c r="L44" s="6">
        <f>J44-K44</f>
        <v>228800</v>
      </c>
      <c r="M44" s="2">
        <v>0.45</v>
      </c>
      <c r="N44" s="7">
        <f>L44/(H44+I44+K44)</f>
        <v>0.08933312509761049</v>
      </c>
    </row>
    <row r="45" spans="1:14" ht="12.75">
      <c r="A45" s="2" t="s">
        <v>12</v>
      </c>
      <c r="B45" s="3" t="s">
        <v>100</v>
      </c>
      <c r="C45" s="4">
        <v>631680</v>
      </c>
      <c r="D45" s="5" t="s">
        <v>101</v>
      </c>
      <c r="E45" s="3">
        <v>1</v>
      </c>
      <c r="F45" s="8">
        <v>256</v>
      </c>
      <c r="G45" s="3">
        <v>13</v>
      </c>
      <c r="H45" s="6">
        <v>1463000</v>
      </c>
      <c r="I45" s="6">
        <v>1051000</v>
      </c>
      <c r="J45" s="6">
        <v>3527000</v>
      </c>
      <c r="K45" s="6">
        <f>M45*J45</f>
        <v>1587150</v>
      </c>
      <c r="L45" s="6">
        <f>J45-K45</f>
        <v>1939850</v>
      </c>
      <c r="M45" s="2">
        <v>0.45</v>
      </c>
      <c r="N45" s="7">
        <f>L45/(H45+I45+K45)</f>
        <v>0.4730014751959816</v>
      </c>
    </row>
    <row r="46" spans="1:14" ht="12.75">
      <c r="A46" s="2" t="s">
        <v>12</v>
      </c>
      <c r="B46" s="3" t="s">
        <v>102</v>
      </c>
      <c r="C46" s="4">
        <v>600040</v>
      </c>
      <c r="D46" s="5" t="s">
        <v>103</v>
      </c>
      <c r="E46" s="3">
        <v>4</v>
      </c>
      <c r="F46" s="8">
        <v>1469</v>
      </c>
      <c r="G46" s="3">
        <v>83</v>
      </c>
      <c r="H46" s="6">
        <v>4626000</v>
      </c>
      <c r="I46" s="6">
        <v>6596000</v>
      </c>
      <c r="J46" s="6">
        <v>16479000</v>
      </c>
      <c r="K46" s="6">
        <f>M46*J46</f>
        <v>7415550</v>
      </c>
      <c r="L46" s="6">
        <f>J46-K46</f>
        <v>9063450</v>
      </c>
      <c r="M46" s="2">
        <v>0.45</v>
      </c>
      <c r="N46" s="7">
        <f>L46/(H46+I46+K46)</f>
        <v>0.4863005062360664</v>
      </c>
    </row>
    <row r="47" spans="1:14" ht="12.75">
      <c r="A47" s="2" t="s">
        <v>12</v>
      </c>
      <c r="B47" s="3" t="s">
        <v>104</v>
      </c>
      <c r="C47" s="4">
        <v>635250</v>
      </c>
      <c r="D47" s="5" t="s">
        <v>105</v>
      </c>
      <c r="E47" s="3">
        <v>21</v>
      </c>
      <c r="F47" s="8">
        <v>13188</v>
      </c>
      <c r="G47" s="3">
        <v>589</v>
      </c>
      <c r="H47" s="6">
        <v>29831000</v>
      </c>
      <c r="I47" s="6">
        <v>74448000</v>
      </c>
      <c r="J47" s="6">
        <v>144716000</v>
      </c>
      <c r="K47" s="6">
        <f>M47*J47</f>
        <v>65122200</v>
      </c>
      <c r="L47" s="6">
        <f>J47-K47</f>
        <v>79593800</v>
      </c>
      <c r="M47" s="2">
        <v>0.45</v>
      </c>
      <c r="N47" s="7">
        <f>L47/(H47+I47+K47)</f>
        <v>0.46985381449482055</v>
      </c>
    </row>
    <row r="48" spans="1:14" ht="12.75">
      <c r="A48" s="2" t="s">
        <v>12</v>
      </c>
      <c r="B48" s="3" t="s">
        <v>106</v>
      </c>
      <c r="C48" s="4">
        <v>602164</v>
      </c>
      <c r="D48" s="5" t="s">
        <v>107</v>
      </c>
      <c r="E48" s="3">
        <v>1</v>
      </c>
      <c r="F48" s="8">
        <v>188</v>
      </c>
      <c r="G48" s="3">
        <v>12</v>
      </c>
      <c r="H48" s="6">
        <v>342000</v>
      </c>
      <c r="I48" s="6">
        <v>168000</v>
      </c>
      <c r="J48" s="6">
        <v>2439000</v>
      </c>
      <c r="K48" s="6">
        <f>M48*J48</f>
        <v>1097550</v>
      </c>
      <c r="L48" s="6">
        <f>J48-K48</f>
        <v>1341450</v>
      </c>
      <c r="M48" s="2">
        <v>0.45</v>
      </c>
      <c r="N48" s="7">
        <f>L48/(H48+I48+K48)</f>
        <v>0.8344686012876738</v>
      </c>
    </row>
    <row r="49" spans="1:14" ht="12.75">
      <c r="A49" s="2" t="s">
        <v>12</v>
      </c>
      <c r="B49" s="3" t="s">
        <v>108</v>
      </c>
      <c r="C49" s="4">
        <v>636270</v>
      </c>
      <c r="D49" s="5" t="s">
        <v>109</v>
      </c>
      <c r="E49" s="3">
        <v>11</v>
      </c>
      <c r="F49" s="8">
        <v>5939</v>
      </c>
      <c r="G49" s="3">
        <v>283</v>
      </c>
      <c r="H49" s="6">
        <v>20386000</v>
      </c>
      <c r="I49" s="6">
        <v>17586000</v>
      </c>
      <c r="J49" s="6">
        <v>65784000</v>
      </c>
      <c r="K49" s="6">
        <f>M49*J49</f>
        <v>29602800</v>
      </c>
      <c r="L49" s="6">
        <f>J49-K49</f>
        <v>36181200</v>
      </c>
      <c r="M49" s="2">
        <v>0.45</v>
      </c>
      <c r="N49" s="7">
        <f>L49/(H49+I49+K49)</f>
        <v>0.5354244481670682</v>
      </c>
    </row>
    <row r="50" spans="1:14" ht="12.75">
      <c r="A50" s="2" t="s">
        <v>12</v>
      </c>
      <c r="B50" s="3" t="s">
        <v>110</v>
      </c>
      <c r="C50" s="4">
        <v>601609</v>
      </c>
      <c r="D50" s="5" t="s">
        <v>111</v>
      </c>
      <c r="E50" s="3">
        <v>1</v>
      </c>
      <c r="F50" s="8">
        <v>321</v>
      </c>
      <c r="G50" s="3">
        <v>27</v>
      </c>
      <c r="H50" s="6">
        <v>402000</v>
      </c>
      <c r="I50" s="6">
        <v>671000</v>
      </c>
      <c r="J50" s="6">
        <v>4742000</v>
      </c>
      <c r="K50" s="6">
        <f>M50*J50</f>
        <v>2133900</v>
      </c>
      <c r="L50" s="6">
        <f>J50-K50</f>
        <v>2608100</v>
      </c>
      <c r="M50" s="2">
        <v>0.45</v>
      </c>
      <c r="N50" s="7">
        <f>L50/(H50+I50+K50)</f>
        <v>0.8132776201315912</v>
      </c>
    </row>
    <row r="51" spans="1:14" ht="12.75">
      <c r="A51" s="2" t="s">
        <v>12</v>
      </c>
      <c r="B51" s="3" t="s">
        <v>112</v>
      </c>
      <c r="C51" s="4">
        <v>636805</v>
      </c>
      <c r="D51" s="5" t="s">
        <v>113</v>
      </c>
      <c r="E51" s="3">
        <v>6</v>
      </c>
      <c r="F51" s="8">
        <v>1319</v>
      </c>
      <c r="G51" s="3">
        <v>68</v>
      </c>
      <c r="H51" s="6">
        <v>2174000</v>
      </c>
      <c r="I51" s="6">
        <v>10162000</v>
      </c>
      <c r="J51" s="6">
        <v>8988000</v>
      </c>
      <c r="K51" s="6">
        <f>M51*J51</f>
        <v>4044600</v>
      </c>
      <c r="L51" s="6">
        <f>J51-K51</f>
        <v>4943400</v>
      </c>
      <c r="M51" s="2">
        <v>0.45</v>
      </c>
      <c r="N51" s="7">
        <f>L51/(H51+I51+K51)</f>
        <v>0.30178381744258453</v>
      </c>
    </row>
    <row r="52" spans="1:14" ht="12.75">
      <c r="A52" s="2" t="s">
        <v>12</v>
      </c>
      <c r="B52" s="3" t="s">
        <v>114</v>
      </c>
      <c r="C52" s="4">
        <v>601368</v>
      </c>
      <c r="D52" s="5" t="s">
        <v>115</v>
      </c>
      <c r="E52" s="3">
        <v>0</v>
      </c>
      <c r="F52" s="8">
        <v>0</v>
      </c>
      <c r="G52" s="3">
        <v>0</v>
      </c>
      <c r="H52" s="6">
        <v>0</v>
      </c>
      <c r="I52" s="6">
        <v>4042000</v>
      </c>
      <c r="J52" s="6">
        <v>0</v>
      </c>
      <c r="K52" s="6">
        <f>M52*J52</f>
        <v>0</v>
      </c>
      <c r="L52" s="6">
        <f>J52-K52</f>
        <v>0</v>
      </c>
      <c r="M52" s="2">
        <v>0.45</v>
      </c>
      <c r="N52" s="7">
        <f>L52/(H52+I52+K52)</f>
        <v>0</v>
      </c>
    </row>
    <row r="53" spans="1:14" ht="12.75">
      <c r="A53" s="2" t="s">
        <v>12</v>
      </c>
      <c r="B53" s="3" t="s">
        <v>116</v>
      </c>
      <c r="C53" s="4">
        <v>601394</v>
      </c>
      <c r="D53" s="5" t="s">
        <v>117</v>
      </c>
      <c r="E53" s="3">
        <v>0</v>
      </c>
      <c r="F53" s="8">
        <v>0</v>
      </c>
      <c r="G53" s="3">
        <v>0</v>
      </c>
      <c r="H53" s="6">
        <v>0</v>
      </c>
      <c r="I53" s="6">
        <v>4486000</v>
      </c>
      <c r="J53" s="6">
        <v>1079000</v>
      </c>
      <c r="K53" s="6">
        <f>M53*J53</f>
        <v>485550</v>
      </c>
      <c r="L53" s="6">
        <f>J53-K53</f>
        <v>593450</v>
      </c>
      <c r="M53" s="2">
        <v>0.45</v>
      </c>
      <c r="N53" s="7">
        <f>L53/(H53+I53+K53)</f>
        <v>0.11936921080950609</v>
      </c>
    </row>
    <row r="54" spans="1:14" ht="12.75">
      <c r="A54" s="2" t="s">
        <v>12</v>
      </c>
      <c r="B54" s="3" t="s">
        <v>118</v>
      </c>
      <c r="C54" s="4">
        <v>601834</v>
      </c>
      <c r="D54" s="5" t="s">
        <v>119</v>
      </c>
      <c r="E54" s="3">
        <v>1</v>
      </c>
      <c r="F54" s="8">
        <v>491</v>
      </c>
      <c r="G54" s="3">
        <v>20</v>
      </c>
      <c r="H54" s="6">
        <v>262000</v>
      </c>
      <c r="I54" s="6">
        <v>1120000</v>
      </c>
      <c r="J54" s="6">
        <v>4860000</v>
      </c>
      <c r="K54" s="6">
        <f>M54*J54</f>
        <v>2187000</v>
      </c>
      <c r="L54" s="6">
        <f>J54-K54</f>
        <v>2673000</v>
      </c>
      <c r="M54" s="2">
        <v>0.45</v>
      </c>
      <c r="N54" s="7">
        <f>L54/(H54+I54+K54)</f>
        <v>0.7489492855141496</v>
      </c>
    </row>
    <row r="55" spans="1:14" ht="12.75">
      <c r="A55" s="2" t="s">
        <v>12</v>
      </c>
      <c r="B55" s="3" t="s">
        <v>120</v>
      </c>
      <c r="C55" s="4">
        <v>601387</v>
      </c>
      <c r="D55" s="5" t="s">
        <v>121</v>
      </c>
      <c r="E55" s="3">
        <v>0</v>
      </c>
      <c r="F55" s="8">
        <v>0</v>
      </c>
      <c r="G55" s="3">
        <v>0</v>
      </c>
      <c r="H55" s="6">
        <v>0</v>
      </c>
      <c r="I55" s="6">
        <v>7143000</v>
      </c>
      <c r="J55" s="6">
        <v>2760000</v>
      </c>
      <c r="K55" s="6">
        <f>M55*J55</f>
        <v>1242000</v>
      </c>
      <c r="L55" s="6">
        <f>J55-K55</f>
        <v>1518000</v>
      </c>
      <c r="M55" s="2">
        <v>0.45</v>
      </c>
      <c r="N55" s="7">
        <f>L55/(H55+I55+K55)</f>
        <v>0.1810375670840787</v>
      </c>
    </row>
    <row r="56" spans="1:14" ht="12.75">
      <c r="A56" s="2" t="s">
        <v>12</v>
      </c>
      <c r="B56" s="3" t="s">
        <v>122</v>
      </c>
      <c r="C56" s="4">
        <v>602308</v>
      </c>
      <c r="D56" s="5" t="s">
        <v>123</v>
      </c>
      <c r="E56" s="3">
        <v>1</v>
      </c>
      <c r="F56" s="8">
        <v>319</v>
      </c>
      <c r="G56" s="3">
        <v>19</v>
      </c>
      <c r="H56" s="6">
        <v>491000</v>
      </c>
      <c r="I56" s="6">
        <v>427000</v>
      </c>
      <c r="J56" s="6">
        <v>3808000</v>
      </c>
      <c r="K56" s="6">
        <f>M56*J56</f>
        <v>1713600</v>
      </c>
      <c r="L56" s="6">
        <f>J56-K56</f>
        <v>2094400</v>
      </c>
      <c r="M56" s="2">
        <v>0.45</v>
      </c>
      <c r="N56" s="7">
        <f>L56/(H56+I56+K56)</f>
        <v>0.7958656330749354</v>
      </c>
    </row>
    <row r="57" spans="1:14" ht="12.75">
      <c r="A57" s="2" t="s">
        <v>12</v>
      </c>
      <c r="B57" s="3" t="s">
        <v>124</v>
      </c>
      <c r="C57" s="4">
        <v>641460</v>
      </c>
      <c r="D57" s="5" t="s">
        <v>125</v>
      </c>
      <c r="E57" s="3">
        <v>1</v>
      </c>
      <c r="F57" s="8">
        <v>449</v>
      </c>
      <c r="G57" s="3">
        <v>24</v>
      </c>
      <c r="H57" s="6">
        <v>1000000</v>
      </c>
      <c r="I57" s="6">
        <v>753000</v>
      </c>
      <c r="J57" s="6">
        <v>5307000</v>
      </c>
      <c r="K57" s="6">
        <f>M57*J57</f>
        <v>2388150</v>
      </c>
      <c r="L57" s="6">
        <f>J57-K57</f>
        <v>2918850</v>
      </c>
      <c r="M57" s="2">
        <v>0.45</v>
      </c>
      <c r="N57" s="7">
        <f>L57/(H57+I57+K57)</f>
        <v>0.7048404428721491</v>
      </c>
    </row>
    <row r="58" spans="1:14" ht="12.75">
      <c r="A58" s="2" t="s">
        <v>12</v>
      </c>
      <c r="B58" s="3" t="s">
        <v>126</v>
      </c>
      <c r="C58" s="4">
        <v>601415</v>
      </c>
      <c r="D58" s="5" t="s">
        <v>127</v>
      </c>
      <c r="E58" s="3">
        <v>7</v>
      </c>
      <c r="F58" s="8">
        <v>2551</v>
      </c>
      <c r="G58" s="3">
        <v>134</v>
      </c>
      <c r="H58" s="6">
        <v>7486000</v>
      </c>
      <c r="I58" s="6">
        <v>8814000</v>
      </c>
      <c r="J58" s="6">
        <v>31046000</v>
      </c>
      <c r="K58" s="6">
        <f>M58*J58</f>
        <v>13970700</v>
      </c>
      <c r="L58" s="6">
        <f>J58-K58</f>
        <v>17075300</v>
      </c>
      <c r="M58" s="2">
        <v>0.45</v>
      </c>
      <c r="N58" s="7">
        <f>L58/(H58+I58+K58)</f>
        <v>0.56408672412597</v>
      </c>
    </row>
    <row r="59" spans="1:14" ht="12.75">
      <c r="A59" s="2" t="s">
        <v>12</v>
      </c>
      <c r="B59" s="3" t="s">
        <v>128</v>
      </c>
      <c r="C59" s="4">
        <v>642060</v>
      </c>
      <c r="D59" s="5" t="s">
        <v>129</v>
      </c>
      <c r="E59" s="3">
        <v>2</v>
      </c>
      <c r="F59" s="8">
        <v>511</v>
      </c>
      <c r="G59" s="3">
        <v>30</v>
      </c>
      <c r="H59" s="6">
        <v>1278000</v>
      </c>
      <c r="I59" s="6">
        <v>1166000</v>
      </c>
      <c r="J59" s="6">
        <v>8418000</v>
      </c>
      <c r="K59" s="6">
        <f>M59*J59</f>
        <v>3788100</v>
      </c>
      <c r="L59" s="6">
        <f>J59-K59</f>
        <v>4629900</v>
      </c>
      <c r="M59" s="2">
        <v>0.45</v>
      </c>
      <c r="N59" s="7">
        <f>L59/(H59+I59+K59)</f>
        <v>0.7429116991062402</v>
      </c>
    </row>
    <row r="60" spans="1:14" ht="12.75">
      <c r="A60" s="2" t="s">
        <v>12</v>
      </c>
      <c r="B60" s="3" t="s">
        <v>130</v>
      </c>
      <c r="C60" s="4">
        <v>642210</v>
      </c>
      <c r="D60" s="5" t="s">
        <v>131</v>
      </c>
      <c r="E60" s="3">
        <v>1</v>
      </c>
      <c r="F60" s="8">
        <v>136</v>
      </c>
      <c r="G60" s="3">
        <v>8</v>
      </c>
      <c r="H60" s="6">
        <v>907000</v>
      </c>
      <c r="I60" s="6">
        <v>1354000</v>
      </c>
      <c r="J60" s="6">
        <v>2702000</v>
      </c>
      <c r="K60" s="6">
        <f>M60*J60</f>
        <v>1215900</v>
      </c>
      <c r="L60" s="6">
        <f>J60-K60</f>
        <v>1486100</v>
      </c>
      <c r="M60" s="2">
        <v>0.45</v>
      </c>
      <c r="N60" s="7">
        <f>L60/(H60+I60+K60)</f>
        <v>0.4274209784578216</v>
      </c>
    </row>
    <row r="61" spans="1:14" ht="12.75">
      <c r="A61" s="2" t="s">
        <v>12</v>
      </c>
      <c r="B61" s="9" t="s">
        <v>132</v>
      </c>
      <c r="C61" s="10">
        <v>602460</v>
      </c>
      <c r="D61" s="11" t="s">
        <v>133</v>
      </c>
      <c r="E61" s="9">
        <v>1</v>
      </c>
      <c r="F61" s="12">
        <v>2551</v>
      </c>
      <c r="G61" s="9">
        <v>85</v>
      </c>
      <c r="H61" s="6">
        <v>2135000</v>
      </c>
      <c r="I61" s="6">
        <v>2007000</v>
      </c>
      <c r="J61" s="6">
        <v>21003000</v>
      </c>
      <c r="K61" s="6">
        <f>M61*J61</f>
        <v>9451350</v>
      </c>
      <c r="L61" s="6">
        <f>J61-K61</f>
        <v>11551650</v>
      </c>
      <c r="M61" s="2">
        <v>0.45</v>
      </c>
      <c r="N61" s="7">
        <f>L61/(H61+I61+K61)</f>
        <v>0.8498015573791596</v>
      </c>
    </row>
    <row r="63" spans="1:14" ht="12.75">
      <c r="A63" s="13" t="s">
        <v>134</v>
      </c>
      <c r="B63" s="13">
        <v>60</v>
      </c>
      <c r="C63" s="13"/>
      <c r="D63" s="13"/>
      <c r="E63" s="13">
        <f>SUM(E2:E61)</f>
        <v>355</v>
      </c>
      <c r="F63" s="6">
        <f>SUM(F2:F61)</f>
        <v>205050</v>
      </c>
      <c r="G63" s="6">
        <f>SUM(G2:G61)</f>
        <v>9702</v>
      </c>
      <c r="H63" s="6">
        <f>SUM(H2:H61)</f>
        <v>538876000</v>
      </c>
      <c r="I63" s="6">
        <f>SUM(I2:I61)</f>
        <v>754135000</v>
      </c>
      <c r="J63" s="6">
        <f>SUM(J2:J61)</f>
        <v>2520845000</v>
      </c>
      <c r="K63" s="6">
        <f>SUM(K2:K61)</f>
        <v>1134380250</v>
      </c>
      <c r="L63" s="6">
        <f>SUM(L2:L61)</f>
        <v>1386464750</v>
      </c>
      <c r="N63" s="7">
        <f>L63/(H63+I63+K63)</f>
        <v>0.5711748157615711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3:N6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3:N6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2024-03-12T05:44:11Z</dcterms:modified>
  <cp:category/>
  <cp:version/>
  <cp:contentType/>
  <cp:contentStatus/>
  <cp:revision>17</cp:revision>
</cp:coreProperties>
</file>