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<sst xmlns="http://schemas.openxmlformats.org/spreadsheetml/2006/main" count="133" uniqueCount="94">
  <si>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</si>
  <si>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</si>
  <si>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</si>
  <si>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</si>
  <si>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</si>
  <si>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</si>
  <si>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</si>
  <si>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</si>
  <si>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</si>
  <si>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</si>
  <si>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</si>
  <si>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</si>
  <si>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Contra Costa</t>
  </si>
  <si>
    <t>Acalanes Union High</t>
  </si>
  <si>
    <t>CA-0761630</t>
  </si>
  <si>
    <t xml:space="preserve">Antioch Charter Academy </t>
  </si>
  <si>
    <t>CA-6115703</t>
  </si>
  <si>
    <t xml:space="preserve">Antioch Charter Academy II </t>
  </si>
  <si>
    <t>CA-0115063</t>
  </si>
  <si>
    <t>Antioch Unified</t>
  </si>
  <si>
    <t>CA-0761648</t>
  </si>
  <si>
    <t xml:space="preserve">Aspire Richmond Ca. College Preparatory Academy </t>
  </si>
  <si>
    <t>CA-0132100</t>
  </si>
  <si>
    <t xml:space="preserve">Aspire Richmond Technology Academy </t>
  </si>
  <si>
    <t>CA-0132118</t>
  </si>
  <si>
    <t>Brentwood Union Elementary</t>
  </si>
  <si>
    <t>CA-0761655</t>
  </si>
  <si>
    <t>Byron Union Elementary</t>
  </si>
  <si>
    <t>CA-0761663</t>
  </si>
  <si>
    <t xml:space="preserve">Caliber: Beta Academy </t>
  </si>
  <si>
    <t>CA-0129528</t>
  </si>
  <si>
    <t>Canyon Elementary</t>
  </si>
  <si>
    <t>CA-0761671</t>
  </si>
  <si>
    <t xml:space="preserve">Clayton Valley Charter High </t>
  </si>
  <si>
    <t>CA-0731380</t>
  </si>
  <si>
    <t>Contra Costa County Office of Education</t>
  </si>
  <si>
    <t>CA-0710074</t>
  </si>
  <si>
    <t>Contra Costa County ROP</t>
  </si>
  <si>
    <t>CA-0774344</t>
  </si>
  <si>
    <t xml:space="preserve">Contra Costa School of Performing Arts </t>
  </si>
  <si>
    <t>CA-0134114</t>
  </si>
  <si>
    <t xml:space="preserve">Invictus Academy of Richmond </t>
  </si>
  <si>
    <t>CA-0137026</t>
  </si>
  <si>
    <t xml:space="preserve">John Henry High </t>
  </si>
  <si>
    <t>CA-0132233</t>
  </si>
  <si>
    <t>John Swett Unified</t>
  </si>
  <si>
    <t>CA-0761697</t>
  </si>
  <si>
    <t>Knightsen Elementary</t>
  </si>
  <si>
    <t>CA-0761705</t>
  </si>
  <si>
    <t>Lafayette Elementary</t>
  </si>
  <si>
    <t>CA-0761713</t>
  </si>
  <si>
    <t xml:space="preserve">Leadership Public Schools: Richmond </t>
  </si>
  <si>
    <t>CA-0101477</t>
  </si>
  <si>
    <t>Liberty Union High</t>
  </si>
  <si>
    <t>CA-0761721</t>
  </si>
  <si>
    <t xml:space="preserve">Making Waves Academy </t>
  </si>
  <si>
    <t>CA-0114470</t>
  </si>
  <si>
    <t xml:space="preserve">Manzanita Middle </t>
  </si>
  <si>
    <t>CA-6118368</t>
  </si>
  <si>
    <t>Martinez Unified</t>
  </si>
  <si>
    <t>CA-0761739</t>
  </si>
  <si>
    <t>Moraga Elementary</t>
  </si>
  <si>
    <t>CA-0761747</t>
  </si>
  <si>
    <t>Mt. Diablo Unified</t>
  </si>
  <si>
    <t>CA-0761754</t>
  </si>
  <si>
    <t>Oakley Union Elementary</t>
  </si>
  <si>
    <t>CA-0761762</t>
  </si>
  <si>
    <t>Orinda Union Elementary</t>
  </si>
  <si>
    <t>CA-0761770</t>
  </si>
  <si>
    <t>Pittsburg Unified</t>
  </si>
  <si>
    <t>CA-0761788</t>
  </si>
  <si>
    <t xml:space="preserve">Richmond Charter Academy </t>
  </si>
  <si>
    <t>CA-0126805</t>
  </si>
  <si>
    <t xml:space="preserve">Richmond Charter Elementary-Benito Juarez </t>
  </si>
  <si>
    <t>CA-0129643</t>
  </si>
  <si>
    <t xml:space="preserve">Richmond College Preparatory </t>
  </si>
  <si>
    <t>CA-0110973</t>
  </si>
  <si>
    <t xml:space="preserve">Rocketship Delta Prep </t>
  </si>
  <si>
    <t>CA-0137430</t>
  </si>
  <si>
    <t xml:space="preserve">Rocketship Futuro Academy </t>
  </si>
  <si>
    <t>CA-0134072</t>
  </si>
  <si>
    <t>San Ramon Valley Unified</t>
  </si>
  <si>
    <t>CA-0761804</t>
  </si>
  <si>
    <t xml:space="preserve">Summit Public School K2 </t>
  </si>
  <si>
    <t>CA-0129684</t>
  </si>
  <si>
    <t xml:space="preserve">Summit Public School: Tamalpais </t>
  </si>
  <si>
    <t>CA-0133637</t>
  </si>
  <si>
    <t xml:space="preserve">Voices College-Bound Lang Acad @ W. Contra Costa Co </t>
  </si>
  <si>
    <t>CA-0136903</t>
  </si>
  <si>
    <t>Walnut Creek Elementary</t>
  </si>
  <si>
    <t>CA-0761812</t>
  </si>
  <si>
    <t>West Contra Costa Unified</t>
  </si>
  <si>
    <t>CA-0761796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</si>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</sst>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3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C23">
      <selection activeCell="K41" sqref="K41"/>
    </sheetView>
  </sheetViews>
  <sheetFormatPr defaultColWidth="12.57421875" defaultRowHeight="12.75"/>
  <cols>
    <col min="1" max="1" width="23.140625" style="0" customWidth="1"/>
    <col min="2" max="2" width="77.57421875" style="0" customWidth="1"/>
    <col min="3" max="3" width="14.421875" style="0" customWidth="1"/>
    <col min="4" max="4" width="21.421875" style="0" customWidth="1"/>
    <col min="5" max="5" width="11.57421875" style="0" customWidth="1"/>
    <col min="6" max="6" width="14.28125" style="0" customWidth="1"/>
    <col min="7" max="7" width="13.42187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21.42187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601650</v>
      </c>
      <c r="D2" s="5" t="s">
        <v>14</v>
      </c>
      <c r="E2" s="3">
        <v>5</v>
      </c>
      <c r="F2" s="6">
        <v>5420</v>
      </c>
      <c r="G2" s="6">
        <v>282</v>
      </c>
      <c r="H2" s="7">
        <v>3926000</v>
      </c>
      <c r="I2" s="7">
        <v>90155000</v>
      </c>
      <c r="J2" s="7">
        <v>15253000</v>
      </c>
      <c r="K2" s="7">
        <f>M2*J2</f>
        <v>6863850</v>
      </c>
      <c r="L2" s="7">
        <f>J2-K2</f>
        <v>8389150</v>
      </c>
      <c r="M2" s="8">
        <v>0.45</v>
      </c>
      <c r="N2" s="9">
        <f>L2/(H2+I2+K2)</f>
        <v>0.08310627040408698</v>
      </c>
    </row>
    <row r="3" spans="1:14" ht="12.75">
      <c r="A3" s="2" t="s">
        <v>12</v>
      </c>
      <c r="B3" s="3" t="s">
        <v>15</v>
      </c>
      <c r="C3" s="4">
        <v>602027</v>
      </c>
      <c r="D3" s="5" t="s">
        <v>16</v>
      </c>
      <c r="E3" s="3">
        <v>1</v>
      </c>
      <c r="F3" s="6">
        <v>204</v>
      </c>
      <c r="G3" s="6">
        <v>11</v>
      </c>
      <c r="H3" s="7">
        <v>101000</v>
      </c>
      <c r="I3" s="7">
        <v>659000</v>
      </c>
      <c r="J3" s="7">
        <v>1362000</v>
      </c>
      <c r="K3" s="7">
        <f>M3*J3</f>
        <v>612900</v>
      </c>
      <c r="L3" s="7">
        <f>J3-K3</f>
        <v>749100</v>
      </c>
      <c r="M3" s="8">
        <v>0.45</v>
      </c>
      <c r="N3" s="9">
        <f>L3/(H3+I3+K3)</f>
        <v>0.5456333309053828</v>
      </c>
    </row>
    <row r="4" spans="1:14" ht="12.75">
      <c r="A4" s="2" t="s">
        <v>12</v>
      </c>
      <c r="B4" s="3" t="s">
        <v>17</v>
      </c>
      <c r="C4" s="4">
        <v>601822</v>
      </c>
      <c r="D4" s="5" t="s">
        <v>18</v>
      </c>
      <c r="E4" s="3">
        <v>1</v>
      </c>
      <c r="F4" s="6">
        <v>202</v>
      </c>
      <c r="G4" s="6">
        <v>10</v>
      </c>
      <c r="H4" s="7">
        <v>122000</v>
      </c>
      <c r="I4" s="7">
        <v>611000</v>
      </c>
      <c r="J4" s="7">
        <v>1433000</v>
      </c>
      <c r="K4" s="7">
        <f>M4*J4</f>
        <v>644850</v>
      </c>
      <c r="L4" s="7">
        <f>J4-K4</f>
        <v>788150</v>
      </c>
      <c r="M4" s="8">
        <v>0.45</v>
      </c>
      <c r="N4" s="9">
        <f>L4/(H4+I4+K4)</f>
        <v>0.5720143702144646</v>
      </c>
    </row>
    <row r="5" spans="1:14" ht="12.75">
      <c r="A5" s="2" t="s">
        <v>12</v>
      </c>
      <c r="B5" s="3" t="s">
        <v>19</v>
      </c>
      <c r="C5" s="4">
        <v>602850</v>
      </c>
      <c r="D5" s="5" t="s">
        <v>20</v>
      </c>
      <c r="E5" s="3">
        <v>25</v>
      </c>
      <c r="F5" s="6">
        <v>15192</v>
      </c>
      <c r="G5" s="6">
        <v>713</v>
      </c>
      <c r="H5" s="7">
        <v>33269000</v>
      </c>
      <c r="I5" s="7">
        <v>68394000</v>
      </c>
      <c r="J5" s="7">
        <v>140360000</v>
      </c>
      <c r="K5" s="7">
        <f>M5*J5</f>
        <v>63162000</v>
      </c>
      <c r="L5" s="7">
        <f>J5-K5</f>
        <v>77198000</v>
      </c>
      <c r="M5" s="8">
        <v>0.45</v>
      </c>
      <c r="N5" s="9">
        <f>L5/(H5+I5+K5)</f>
        <v>0.4683634157439709</v>
      </c>
    </row>
    <row r="6" spans="1:14" ht="12.75">
      <c r="A6" s="2" t="s">
        <v>12</v>
      </c>
      <c r="B6" s="3" t="s">
        <v>21</v>
      </c>
      <c r="C6" s="4">
        <v>602403</v>
      </c>
      <c r="D6" s="5" t="s">
        <v>22</v>
      </c>
      <c r="E6" s="3">
        <v>1</v>
      </c>
      <c r="F6" s="6">
        <v>591</v>
      </c>
      <c r="G6" s="6">
        <v>28</v>
      </c>
      <c r="H6" s="7">
        <v>874000</v>
      </c>
      <c r="I6" s="7">
        <v>2228000</v>
      </c>
      <c r="J6" s="7">
        <v>5414000</v>
      </c>
      <c r="K6" s="7">
        <f>M6*J6</f>
        <v>2436300</v>
      </c>
      <c r="L6" s="7">
        <f>J6-K6</f>
        <v>2977700</v>
      </c>
      <c r="M6" s="8">
        <v>0.45</v>
      </c>
      <c r="N6" s="9">
        <f>L6/(H6+I6+K6)</f>
        <v>0.5376559594099273</v>
      </c>
    </row>
    <row r="7" spans="1:14" ht="12.75">
      <c r="A7" s="2" t="s">
        <v>12</v>
      </c>
      <c r="B7" s="3" t="s">
        <v>23</v>
      </c>
      <c r="C7" s="4">
        <v>601547</v>
      </c>
      <c r="D7" s="5" t="s">
        <v>24</v>
      </c>
      <c r="E7" s="3">
        <v>1</v>
      </c>
      <c r="F7" s="6">
        <v>542</v>
      </c>
      <c r="G7" s="6">
        <v>17</v>
      </c>
      <c r="H7" s="7">
        <v>711000</v>
      </c>
      <c r="I7" s="7">
        <v>1897000</v>
      </c>
      <c r="J7" s="7">
        <v>4127000</v>
      </c>
      <c r="K7" s="7">
        <f>M7*J7</f>
        <v>1857150</v>
      </c>
      <c r="L7" s="7">
        <f>J7-K7</f>
        <v>2269850</v>
      </c>
      <c r="M7" s="8">
        <v>0.45</v>
      </c>
      <c r="N7" s="9">
        <f>L7/(H7+I7+K7)</f>
        <v>0.5083479838303304</v>
      </c>
    </row>
    <row r="8" spans="1:14" ht="12.75">
      <c r="A8" s="2" t="s">
        <v>12</v>
      </c>
      <c r="B8" s="3" t="s">
        <v>25</v>
      </c>
      <c r="C8" s="4">
        <v>605910</v>
      </c>
      <c r="D8" s="5" t="s">
        <v>26</v>
      </c>
      <c r="E8" s="3">
        <v>11</v>
      </c>
      <c r="F8" s="6">
        <v>9435</v>
      </c>
      <c r="G8" s="6">
        <v>387</v>
      </c>
      <c r="H8" s="7">
        <v>12260000</v>
      </c>
      <c r="I8" s="7">
        <v>40683000</v>
      </c>
      <c r="J8" s="7">
        <v>65841000</v>
      </c>
      <c r="K8" s="7">
        <f>M8*J8</f>
        <v>29628450</v>
      </c>
      <c r="L8" s="7">
        <f>J8-K8</f>
        <v>36212550</v>
      </c>
      <c r="M8" s="8">
        <v>0.45</v>
      </c>
      <c r="N8" s="9">
        <f>L8/(H8+I8+K8)</f>
        <v>0.4385601803044515</v>
      </c>
    </row>
    <row r="9" spans="1:14" ht="12.75">
      <c r="A9" s="2" t="s">
        <v>12</v>
      </c>
      <c r="B9" s="3" t="s">
        <v>27</v>
      </c>
      <c r="C9" s="4">
        <v>606750</v>
      </c>
      <c r="D9" s="5" t="s">
        <v>28</v>
      </c>
      <c r="E9" s="3">
        <v>4</v>
      </c>
      <c r="F9" s="6">
        <v>1230</v>
      </c>
      <c r="G9" s="6">
        <v>58</v>
      </c>
      <c r="H9" s="7">
        <v>2014000</v>
      </c>
      <c r="I9" s="7">
        <v>7707000</v>
      </c>
      <c r="J9" s="7">
        <v>10372000</v>
      </c>
      <c r="K9" s="7">
        <f>M9*J9</f>
        <v>4667400</v>
      </c>
      <c r="L9" s="7">
        <f>J9-K9</f>
        <v>5704600</v>
      </c>
      <c r="M9" s="8">
        <v>0.45</v>
      </c>
      <c r="N9" s="9">
        <f>L9/(H9+I9+K9)</f>
        <v>0.3964721581273804</v>
      </c>
    </row>
    <row r="10" spans="1:14" ht="12.75">
      <c r="A10" s="2" t="s">
        <v>12</v>
      </c>
      <c r="B10" s="3" t="s">
        <v>29</v>
      </c>
      <c r="C10" s="4">
        <v>601726</v>
      </c>
      <c r="D10" s="5" t="s">
        <v>30</v>
      </c>
      <c r="E10" s="3">
        <v>1</v>
      </c>
      <c r="F10" s="6">
        <v>913</v>
      </c>
      <c r="G10" s="6">
        <v>40</v>
      </c>
      <c r="H10" s="7">
        <v>1564000</v>
      </c>
      <c r="I10" s="7">
        <v>3453000</v>
      </c>
      <c r="J10" s="7">
        <v>8282000</v>
      </c>
      <c r="K10" s="7">
        <f>M10*J10</f>
        <v>3726900</v>
      </c>
      <c r="L10" s="7">
        <f>J10-K10</f>
        <v>4555100</v>
      </c>
      <c r="M10" s="8">
        <v>0.45</v>
      </c>
      <c r="N10" s="9">
        <f>L10/(H10+I10+K10)</f>
        <v>0.520946030947289</v>
      </c>
    </row>
    <row r="11" spans="1:14" ht="12.75">
      <c r="A11" s="2" t="s">
        <v>12</v>
      </c>
      <c r="B11" s="3" t="s">
        <v>31</v>
      </c>
      <c r="C11" s="4">
        <v>607350</v>
      </c>
      <c r="D11" s="5" t="s">
        <v>32</v>
      </c>
      <c r="E11" s="3">
        <v>1</v>
      </c>
      <c r="F11" s="6">
        <v>65</v>
      </c>
      <c r="G11" s="6">
        <v>3</v>
      </c>
      <c r="H11" s="7">
        <v>32000</v>
      </c>
      <c r="I11" s="7">
        <v>267000</v>
      </c>
      <c r="J11" s="7">
        <v>632000</v>
      </c>
      <c r="K11" s="7">
        <f>M11*J11</f>
        <v>284400</v>
      </c>
      <c r="L11" s="7">
        <f>J11-K11</f>
        <v>347600</v>
      </c>
      <c r="M11" s="8">
        <v>0.45</v>
      </c>
      <c r="N11" s="9">
        <f>L11/(H11+I11+K11)</f>
        <v>0.5958176208433322</v>
      </c>
    </row>
    <row r="12" spans="1:14" ht="12.75">
      <c r="A12" s="2" t="s">
        <v>12</v>
      </c>
      <c r="B12" s="3" t="s">
        <v>33</v>
      </c>
      <c r="C12" s="4">
        <v>602342</v>
      </c>
      <c r="D12" s="5" t="s">
        <v>34</v>
      </c>
      <c r="E12" s="3">
        <v>1</v>
      </c>
      <c r="F12" s="6">
        <v>2381</v>
      </c>
      <c r="G12" s="6">
        <v>95</v>
      </c>
      <c r="H12" s="7">
        <v>1187000</v>
      </c>
      <c r="I12" s="7">
        <v>12173000</v>
      </c>
      <c r="J12" s="7">
        <v>13272000</v>
      </c>
      <c r="K12" s="7">
        <f>M12*J12</f>
        <v>5972400</v>
      </c>
      <c r="L12" s="7">
        <f>J12-K12</f>
        <v>7299600</v>
      </c>
      <c r="M12" s="8">
        <v>0.45</v>
      </c>
      <c r="N12" s="9">
        <f>L12/(H12+I12+K12)</f>
        <v>0.3775837454221928</v>
      </c>
    </row>
    <row r="13" spans="1:14" ht="12.75">
      <c r="A13" s="2" t="s">
        <v>12</v>
      </c>
      <c r="B13" s="3" t="s">
        <v>35</v>
      </c>
      <c r="C13" s="4">
        <v>691005</v>
      </c>
      <c r="D13" s="5" t="s">
        <v>36</v>
      </c>
      <c r="E13" s="3">
        <v>5</v>
      </c>
      <c r="F13" s="6">
        <v>329</v>
      </c>
      <c r="G13" s="6">
        <v>43</v>
      </c>
      <c r="H13" s="7">
        <v>8301000</v>
      </c>
      <c r="I13" s="7">
        <v>61340000</v>
      </c>
      <c r="J13" s="7">
        <v>32303000</v>
      </c>
      <c r="K13" s="7">
        <f>M13*J13</f>
        <v>14536350</v>
      </c>
      <c r="L13" s="7">
        <f>J13-K13</f>
        <v>17766650</v>
      </c>
      <c r="M13" s="8">
        <v>0.45</v>
      </c>
      <c r="N13" s="9">
        <f>L13/(H13+I13+K13)</f>
        <v>0.2110621206298369</v>
      </c>
    </row>
    <row r="14" spans="1:14" ht="12.75">
      <c r="A14" s="2" t="s">
        <v>12</v>
      </c>
      <c r="B14" s="3" t="s">
        <v>37</v>
      </c>
      <c r="C14" s="4">
        <v>600092</v>
      </c>
      <c r="D14" s="5" t="s">
        <v>38</v>
      </c>
      <c r="E14" s="3">
        <v>1</v>
      </c>
      <c r="F14" s="6">
        <v>0</v>
      </c>
      <c r="G14" s="6">
        <v>0</v>
      </c>
      <c r="H14" s="7">
        <v>15103000</v>
      </c>
      <c r="I14" s="7">
        <v>22000</v>
      </c>
      <c r="J14" s="7">
        <v>32142000</v>
      </c>
      <c r="K14" s="7">
        <f>M14*J14</f>
        <v>14463900</v>
      </c>
      <c r="L14" s="7">
        <f>J14-K14</f>
        <v>17678100</v>
      </c>
      <c r="M14" s="8">
        <v>0.45</v>
      </c>
      <c r="N14" s="9">
        <f>L14/(H14+I14+K14)</f>
        <v>0.597457154541061</v>
      </c>
    </row>
    <row r="15" spans="1:14" ht="12.75">
      <c r="A15" s="2" t="s">
        <v>12</v>
      </c>
      <c r="B15" s="3" t="s">
        <v>39</v>
      </c>
      <c r="C15" s="4">
        <v>602336</v>
      </c>
      <c r="D15" s="5" t="s">
        <v>40</v>
      </c>
      <c r="E15" s="3">
        <v>1</v>
      </c>
      <c r="F15" s="6">
        <v>341</v>
      </c>
      <c r="G15" s="6">
        <v>21</v>
      </c>
      <c r="H15" s="7">
        <v>272000</v>
      </c>
      <c r="I15" s="7">
        <v>3216000</v>
      </c>
      <c r="J15" s="7">
        <v>2060000</v>
      </c>
      <c r="K15" s="7">
        <f>M15*J15</f>
        <v>927000</v>
      </c>
      <c r="L15" s="7">
        <f>J15-K15</f>
        <v>1133000</v>
      </c>
      <c r="M15" s="8">
        <v>0.45</v>
      </c>
      <c r="N15" s="9">
        <f>L15/(H15+I15+K15)</f>
        <v>0.25662514156285393</v>
      </c>
    </row>
    <row r="16" spans="1:14" ht="12.75">
      <c r="A16" s="2" t="s">
        <v>12</v>
      </c>
      <c r="B16" s="3" t="s">
        <v>41</v>
      </c>
      <c r="C16" s="4">
        <v>602037</v>
      </c>
      <c r="D16" s="5" t="s">
        <v>42</v>
      </c>
      <c r="E16" s="3">
        <v>1</v>
      </c>
      <c r="F16" s="6">
        <v>330</v>
      </c>
      <c r="G16" s="6">
        <v>19</v>
      </c>
      <c r="H16" s="7">
        <v>300000</v>
      </c>
      <c r="I16" s="7">
        <v>1063000</v>
      </c>
      <c r="J16" s="7">
        <v>1621000</v>
      </c>
      <c r="K16" s="7">
        <f>M16*J16</f>
        <v>729450</v>
      </c>
      <c r="L16" s="7">
        <f>J16-K16</f>
        <v>891550</v>
      </c>
      <c r="M16" s="8">
        <v>0.45</v>
      </c>
      <c r="N16" s="9">
        <f>L16/(H16+I16+K16)</f>
        <v>0.42607947621209585</v>
      </c>
    </row>
    <row r="17" spans="1:14" ht="12.75">
      <c r="A17" s="2" t="s">
        <v>12</v>
      </c>
      <c r="B17" s="3" t="s">
        <v>43</v>
      </c>
      <c r="C17" s="4">
        <v>601872</v>
      </c>
      <c r="D17" s="5" t="s">
        <v>44</v>
      </c>
      <c r="E17" s="3">
        <v>1</v>
      </c>
      <c r="F17" s="6">
        <v>331</v>
      </c>
      <c r="G17" s="6">
        <v>15</v>
      </c>
      <c r="H17" s="7">
        <v>603000</v>
      </c>
      <c r="I17" s="7">
        <v>173000</v>
      </c>
      <c r="J17" s="7">
        <v>4145000</v>
      </c>
      <c r="K17" s="7">
        <f>M17*J17</f>
        <v>1865250</v>
      </c>
      <c r="L17" s="7">
        <f>J17-K17</f>
        <v>2279750</v>
      </c>
      <c r="M17" s="8">
        <v>0.45</v>
      </c>
      <c r="N17" s="9">
        <f>L17/(H17+I17+K17)</f>
        <v>0.8631329862754378</v>
      </c>
    </row>
    <row r="18" spans="1:14" ht="12.75">
      <c r="A18" s="2" t="s">
        <v>12</v>
      </c>
      <c r="B18" s="3" t="s">
        <v>45</v>
      </c>
      <c r="C18" s="4">
        <v>618990</v>
      </c>
      <c r="D18" s="5" t="s">
        <v>46</v>
      </c>
      <c r="E18" s="3">
        <v>4</v>
      </c>
      <c r="F18" s="6">
        <v>1234</v>
      </c>
      <c r="G18" s="6">
        <v>64</v>
      </c>
      <c r="H18" s="7">
        <v>3833000</v>
      </c>
      <c r="I18" s="7">
        <v>14137000</v>
      </c>
      <c r="J18" s="7">
        <v>15960000</v>
      </c>
      <c r="K18" s="7">
        <f>M18*J18</f>
        <v>7182000</v>
      </c>
      <c r="L18" s="7">
        <f>J18-K18</f>
        <v>8778000</v>
      </c>
      <c r="M18" s="8">
        <v>0.45</v>
      </c>
      <c r="N18" s="9">
        <f>L18/(H18+I18+K18)</f>
        <v>0.34899809160305345</v>
      </c>
    </row>
    <row r="19" spans="1:14" ht="12.75">
      <c r="A19" s="2" t="s">
        <v>12</v>
      </c>
      <c r="B19" s="3" t="s">
        <v>47</v>
      </c>
      <c r="C19" s="4">
        <v>620040</v>
      </c>
      <c r="D19" s="5" t="s">
        <v>48</v>
      </c>
      <c r="E19" s="3">
        <v>2</v>
      </c>
      <c r="F19" s="6">
        <v>577</v>
      </c>
      <c r="G19" s="6">
        <v>28</v>
      </c>
      <c r="H19" s="7">
        <v>597000</v>
      </c>
      <c r="I19" s="7">
        <v>3343000</v>
      </c>
      <c r="J19" s="7">
        <v>3343000</v>
      </c>
      <c r="K19" s="7">
        <f>M19*J19</f>
        <v>1504350</v>
      </c>
      <c r="L19" s="7">
        <f>J19-K19</f>
        <v>1838650</v>
      </c>
      <c r="M19" s="8">
        <v>0.45</v>
      </c>
      <c r="N19" s="9">
        <f>L19/(H19+I19+K19)</f>
        <v>0.3377170828473555</v>
      </c>
    </row>
    <row r="20" spans="1:14" ht="12.75">
      <c r="A20" s="2" t="s">
        <v>12</v>
      </c>
      <c r="B20" s="3" t="s">
        <v>49</v>
      </c>
      <c r="C20" s="4">
        <v>620310</v>
      </c>
      <c r="D20" s="5" t="s">
        <v>50</v>
      </c>
      <c r="E20" s="3">
        <v>5</v>
      </c>
      <c r="F20" s="6">
        <v>3180</v>
      </c>
      <c r="G20" s="6">
        <v>147</v>
      </c>
      <c r="H20" s="7">
        <v>1873000</v>
      </c>
      <c r="I20" s="7">
        <v>39845000</v>
      </c>
      <c r="J20" s="7">
        <v>10958000</v>
      </c>
      <c r="K20" s="7">
        <f>M20*J20</f>
        <v>4931100</v>
      </c>
      <c r="L20" s="7">
        <f>J20-K20</f>
        <v>6026900</v>
      </c>
      <c r="M20" s="8">
        <v>0.45</v>
      </c>
      <c r="N20" s="9">
        <f>L20/(H20+I20+K20)</f>
        <v>0.12919649039316944</v>
      </c>
    </row>
    <row r="21" spans="1:14" ht="12.75">
      <c r="A21" s="2" t="s">
        <v>12</v>
      </c>
      <c r="B21" s="3" t="s">
        <v>51</v>
      </c>
      <c r="C21" s="4">
        <v>601892</v>
      </c>
      <c r="D21" s="5" t="s">
        <v>52</v>
      </c>
      <c r="E21" s="3">
        <v>1</v>
      </c>
      <c r="F21" s="6">
        <v>556</v>
      </c>
      <c r="G21" s="6">
        <v>21</v>
      </c>
      <c r="H21" s="7">
        <v>968000</v>
      </c>
      <c r="I21" s="7">
        <v>2304000</v>
      </c>
      <c r="J21" s="7">
        <v>5808000</v>
      </c>
      <c r="K21" s="7">
        <f>M21*J21</f>
        <v>2613600</v>
      </c>
      <c r="L21" s="7">
        <f>J21-K21</f>
        <v>3194400</v>
      </c>
      <c r="M21" s="8">
        <v>0.45</v>
      </c>
      <c r="N21" s="9">
        <f>L21/(H21+I21+K21)</f>
        <v>0.5427484028816093</v>
      </c>
    </row>
    <row r="22" spans="1:14" ht="12.75">
      <c r="A22" s="2" t="s">
        <v>12</v>
      </c>
      <c r="B22" s="3" t="s">
        <v>53</v>
      </c>
      <c r="C22" s="4">
        <v>621600</v>
      </c>
      <c r="D22" s="5" t="s">
        <v>54</v>
      </c>
      <c r="E22" s="3">
        <v>5</v>
      </c>
      <c r="F22" s="6">
        <v>8233</v>
      </c>
      <c r="G22" s="6">
        <v>386</v>
      </c>
      <c r="H22" s="7">
        <v>7428000</v>
      </c>
      <c r="I22" s="7">
        <v>64407000</v>
      </c>
      <c r="J22" s="7">
        <v>61496000</v>
      </c>
      <c r="K22" s="7">
        <f>M22*J22</f>
        <v>27673200</v>
      </c>
      <c r="L22" s="7">
        <f>J22-K22</f>
        <v>33822800</v>
      </c>
      <c r="M22" s="8">
        <v>0.45</v>
      </c>
      <c r="N22" s="9">
        <f>L22/(H22+I22+K22)</f>
        <v>0.3398996263624505</v>
      </c>
    </row>
    <row r="23" spans="1:14" ht="12.75">
      <c r="A23" s="2" t="s">
        <v>12</v>
      </c>
      <c r="B23" s="3" t="s">
        <v>55</v>
      </c>
      <c r="C23" s="4">
        <v>601502</v>
      </c>
      <c r="D23" s="5" t="s">
        <v>56</v>
      </c>
      <c r="E23" s="3">
        <v>1</v>
      </c>
      <c r="F23" s="6">
        <v>1124</v>
      </c>
      <c r="G23" s="6">
        <v>69</v>
      </c>
      <c r="H23" s="7">
        <v>1724000</v>
      </c>
      <c r="I23" s="7">
        <v>12464000</v>
      </c>
      <c r="J23" s="7">
        <v>9385000</v>
      </c>
      <c r="K23" s="7">
        <f>M23*J23</f>
        <v>4223250</v>
      </c>
      <c r="L23" s="7">
        <f>J23-K23</f>
        <v>5161750</v>
      </c>
      <c r="M23" s="8">
        <v>0.45</v>
      </c>
      <c r="N23" s="9">
        <f>L23/(H23+I23+K23)</f>
        <v>0.28035847647498136</v>
      </c>
    </row>
    <row r="24" spans="1:14" ht="12.75">
      <c r="A24" s="2" t="s">
        <v>12</v>
      </c>
      <c r="B24" s="3" t="s">
        <v>57</v>
      </c>
      <c r="C24" s="4">
        <v>602358</v>
      </c>
      <c r="D24" s="5" t="s">
        <v>58</v>
      </c>
      <c r="E24" s="3">
        <v>1</v>
      </c>
      <c r="F24" s="6">
        <v>82</v>
      </c>
      <c r="G24" s="6">
        <v>5</v>
      </c>
      <c r="H24" s="7">
        <v>61000</v>
      </c>
      <c r="I24" s="7">
        <v>402000</v>
      </c>
      <c r="J24" s="7">
        <v>1786000</v>
      </c>
      <c r="K24" s="7">
        <f>M24*J24</f>
        <v>803700</v>
      </c>
      <c r="L24" s="7">
        <f>J24-K24</f>
        <v>982300</v>
      </c>
      <c r="M24" s="8">
        <v>0.45</v>
      </c>
      <c r="N24" s="9">
        <f>L24/(H24+I24+K24)</f>
        <v>0.7754795926422989</v>
      </c>
    </row>
    <row r="25" spans="1:14" ht="12.75">
      <c r="A25" s="2" t="s">
        <v>12</v>
      </c>
      <c r="B25" s="3" t="s">
        <v>59</v>
      </c>
      <c r="C25" s="4">
        <v>624030</v>
      </c>
      <c r="D25" s="5" t="s">
        <v>60</v>
      </c>
      <c r="E25" s="3">
        <v>9</v>
      </c>
      <c r="F25" s="6">
        <v>3772</v>
      </c>
      <c r="G25" s="6">
        <v>183</v>
      </c>
      <c r="H25" s="7">
        <v>4632000</v>
      </c>
      <c r="I25" s="7">
        <v>34699000</v>
      </c>
      <c r="J25" s="7">
        <v>26932000</v>
      </c>
      <c r="K25" s="7">
        <f>M25*J25</f>
        <v>12119400</v>
      </c>
      <c r="L25" s="7">
        <f>J25-K25</f>
        <v>14812600</v>
      </c>
      <c r="M25" s="8">
        <v>0.45</v>
      </c>
      <c r="N25" s="9">
        <f>L25/(H25+I25+K25)</f>
        <v>0.2879005799760546</v>
      </c>
    </row>
    <row r="26" spans="1:14" ht="12.75">
      <c r="A26" s="2" t="s">
        <v>12</v>
      </c>
      <c r="B26" s="3" t="s">
        <v>61</v>
      </c>
      <c r="C26" s="4">
        <v>625740</v>
      </c>
      <c r="D26" s="5" t="s">
        <v>62</v>
      </c>
      <c r="E26" s="3">
        <v>4</v>
      </c>
      <c r="F26" s="6">
        <v>1735</v>
      </c>
      <c r="G26" s="6">
        <v>80</v>
      </c>
      <c r="H26" s="7">
        <v>1100000</v>
      </c>
      <c r="I26" s="7">
        <v>18643000</v>
      </c>
      <c r="J26" s="7">
        <v>7404000</v>
      </c>
      <c r="K26" s="7">
        <f>M26*J26</f>
        <v>3331800</v>
      </c>
      <c r="L26" s="7">
        <f>J26-K26</f>
        <v>4072200</v>
      </c>
      <c r="M26" s="8">
        <v>0.45</v>
      </c>
      <c r="N26" s="9">
        <f>L26/(H26+I26+K26)</f>
        <v>0.17647823599771179</v>
      </c>
    </row>
    <row r="27" spans="1:14" ht="12.75">
      <c r="A27" s="2" t="s">
        <v>12</v>
      </c>
      <c r="B27" s="3" t="s">
        <v>63</v>
      </c>
      <c r="C27" s="4">
        <v>626370</v>
      </c>
      <c r="D27" s="5" t="s">
        <v>64</v>
      </c>
      <c r="E27" s="3">
        <v>52</v>
      </c>
      <c r="F27" s="6">
        <v>29201</v>
      </c>
      <c r="G27" s="6">
        <v>1229</v>
      </c>
      <c r="H27" s="7">
        <v>52290000</v>
      </c>
      <c r="I27" s="7">
        <v>226977000</v>
      </c>
      <c r="J27" s="7">
        <v>202113000</v>
      </c>
      <c r="K27" s="7">
        <f>M27*J27</f>
        <v>90950850</v>
      </c>
      <c r="L27" s="7">
        <f>J27-K27</f>
        <v>111162150</v>
      </c>
      <c r="M27" s="8">
        <v>0.45</v>
      </c>
      <c r="N27" s="9">
        <f>L27/(H27+I27+K27)</f>
        <v>0.3002614541681337</v>
      </c>
    </row>
    <row r="28" spans="1:14" ht="12.75">
      <c r="A28" s="2" t="s">
        <v>12</v>
      </c>
      <c r="B28" s="3" t="s">
        <v>65</v>
      </c>
      <c r="C28" s="4">
        <v>628080</v>
      </c>
      <c r="D28" s="5" t="s">
        <v>66</v>
      </c>
      <c r="E28" s="3">
        <v>9</v>
      </c>
      <c r="F28" s="6">
        <v>5059</v>
      </c>
      <c r="G28" s="6">
        <v>218</v>
      </c>
      <c r="H28" s="7">
        <v>5962000</v>
      </c>
      <c r="I28" s="7">
        <v>27548000</v>
      </c>
      <c r="J28" s="7">
        <v>34665000</v>
      </c>
      <c r="K28" s="7">
        <f>M28*J28</f>
        <v>15599250</v>
      </c>
      <c r="L28" s="7">
        <f>J28-K28</f>
        <v>19065750</v>
      </c>
      <c r="M28" s="8">
        <v>0.45</v>
      </c>
      <c r="N28" s="9">
        <f>L28/(H28+I28+K28)</f>
        <v>0.38823134134608045</v>
      </c>
    </row>
    <row r="29" spans="1:14" ht="12.75">
      <c r="A29" s="2" t="s">
        <v>12</v>
      </c>
      <c r="B29" s="3" t="s">
        <v>67</v>
      </c>
      <c r="C29" s="4">
        <v>628860</v>
      </c>
      <c r="D29" s="5" t="s">
        <v>68</v>
      </c>
      <c r="E29" s="3">
        <v>5</v>
      </c>
      <c r="F29" s="6">
        <v>2516</v>
      </c>
      <c r="G29" s="6">
        <v>125</v>
      </c>
      <c r="H29" s="7">
        <v>1144000</v>
      </c>
      <c r="I29" s="7">
        <v>27876000</v>
      </c>
      <c r="J29" s="7">
        <v>10961000</v>
      </c>
      <c r="K29" s="7">
        <f>M29*J29</f>
        <v>4932450</v>
      </c>
      <c r="L29" s="7">
        <f>J29-K29</f>
        <v>6028550</v>
      </c>
      <c r="M29" s="8">
        <v>0.45</v>
      </c>
      <c r="N29" s="9">
        <f>L29/(H29+I29+K29)</f>
        <v>0.17755861506312504</v>
      </c>
    </row>
    <row r="30" spans="1:14" ht="12.75">
      <c r="A30" s="2" t="s">
        <v>12</v>
      </c>
      <c r="B30" s="3" t="s">
        <v>69</v>
      </c>
      <c r="C30" s="4">
        <v>630600</v>
      </c>
      <c r="D30" s="5" t="s">
        <v>70</v>
      </c>
      <c r="E30" s="3">
        <v>13</v>
      </c>
      <c r="F30" s="6">
        <v>10665</v>
      </c>
      <c r="G30" s="6">
        <v>485</v>
      </c>
      <c r="H30" s="7">
        <v>24364000</v>
      </c>
      <c r="I30" s="7">
        <v>47626000</v>
      </c>
      <c r="J30" s="7">
        <v>127338000</v>
      </c>
      <c r="K30" s="7">
        <f>M30*J30</f>
        <v>57302100</v>
      </c>
      <c r="L30" s="7">
        <f>J30-K30</f>
        <v>70035900</v>
      </c>
      <c r="M30" s="8">
        <v>0.45</v>
      </c>
      <c r="N30" s="9">
        <f>L30/(H30+I30+K30)</f>
        <v>0.5416873884792651</v>
      </c>
    </row>
    <row r="31" spans="1:14" ht="12.75">
      <c r="A31" s="2" t="s">
        <v>12</v>
      </c>
      <c r="B31" s="3" t="s">
        <v>71</v>
      </c>
      <c r="C31" s="4">
        <v>602121</v>
      </c>
      <c r="D31" s="5" t="s">
        <v>72</v>
      </c>
      <c r="E31" s="3">
        <v>1</v>
      </c>
      <c r="F31" s="6">
        <v>324</v>
      </c>
      <c r="G31" s="6">
        <v>11</v>
      </c>
      <c r="H31" s="7">
        <v>460000</v>
      </c>
      <c r="I31" s="7">
        <v>949000</v>
      </c>
      <c r="J31" s="7">
        <v>2259000</v>
      </c>
      <c r="K31" s="7">
        <f>M31*J31</f>
        <v>1016550</v>
      </c>
      <c r="L31" s="7">
        <f>J31-K31</f>
        <v>1242450</v>
      </c>
      <c r="M31" s="8">
        <v>0.45</v>
      </c>
      <c r="N31" s="9">
        <f>L31/(H31+I31+K31)</f>
        <v>0.5122343386036157</v>
      </c>
    </row>
    <row r="32" spans="1:14" ht="12.75">
      <c r="A32" s="2" t="s">
        <v>12</v>
      </c>
      <c r="B32" s="3" t="s">
        <v>73</v>
      </c>
      <c r="C32" s="4">
        <v>601670</v>
      </c>
      <c r="D32" s="5" t="s">
        <v>74</v>
      </c>
      <c r="E32" s="3">
        <v>1</v>
      </c>
      <c r="F32" s="6">
        <v>502</v>
      </c>
      <c r="G32" s="6">
        <v>14</v>
      </c>
      <c r="H32" s="7">
        <v>807000</v>
      </c>
      <c r="I32" s="7">
        <v>1997000</v>
      </c>
      <c r="J32" s="7">
        <v>4204000</v>
      </c>
      <c r="K32" s="7">
        <f>M32*J32</f>
        <v>1891800</v>
      </c>
      <c r="L32" s="7">
        <f>J32-K32</f>
        <v>2312200</v>
      </c>
      <c r="M32" s="8">
        <v>0.45</v>
      </c>
      <c r="N32" s="9">
        <f>L32/(H32+I32+K32)</f>
        <v>0.4923974615613953</v>
      </c>
    </row>
    <row r="33" spans="1:14" ht="12.75">
      <c r="A33" s="2" t="s">
        <v>12</v>
      </c>
      <c r="B33" s="3" t="s">
        <v>75</v>
      </c>
      <c r="C33" s="4">
        <v>601722</v>
      </c>
      <c r="D33" s="5" t="s">
        <v>76</v>
      </c>
      <c r="E33" s="3">
        <v>1</v>
      </c>
      <c r="F33" s="6">
        <v>562</v>
      </c>
      <c r="G33" s="6">
        <v>16</v>
      </c>
      <c r="H33" s="7">
        <v>1445000</v>
      </c>
      <c r="I33" s="7">
        <v>1922000</v>
      </c>
      <c r="J33" s="7">
        <v>4274000</v>
      </c>
      <c r="K33" s="7">
        <f>M33*J33</f>
        <v>1923300</v>
      </c>
      <c r="L33" s="7">
        <f>J33-K33</f>
        <v>2350700</v>
      </c>
      <c r="M33" s="8">
        <v>0.45</v>
      </c>
      <c r="N33" s="9">
        <f>L33/(H33+I33+K33)</f>
        <v>0.44434153072604576</v>
      </c>
    </row>
    <row r="34" spans="1:14" ht="12.75">
      <c r="A34" s="2" t="s">
        <v>12</v>
      </c>
      <c r="B34" s="3" t="s">
        <v>77</v>
      </c>
      <c r="C34" s="4">
        <v>602286</v>
      </c>
      <c r="D34" s="5" t="s">
        <v>78</v>
      </c>
      <c r="E34" s="3">
        <v>1</v>
      </c>
      <c r="F34" s="6">
        <v>573</v>
      </c>
      <c r="G34" s="6">
        <v>17</v>
      </c>
      <c r="H34" s="7">
        <v>785000</v>
      </c>
      <c r="I34" s="7">
        <v>2034000</v>
      </c>
      <c r="J34" s="7">
        <v>4384000</v>
      </c>
      <c r="K34" s="7">
        <f>M34*J34</f>
        <v>1972800</v>
      </c>
      <c r="L34" s="7">
        <f>J34-K34</f>
        <v>2411200</v>
      </c>
      <c r="M34" s="8">
        <v>0.45</v>
      </c>
      <c r="N34" s="9">
        <f>L34/(H34+I34+K34)</f>
        <v>0.5031929546308277</v>
      </c>
    </row>
    <row r="35" spans="1:14" ht="12.75">
      <c r="A35" s="2" t="s">
        <v>12</v>
      </c>
      <c r="B35" s="3" t="s">
        <v>79</v>
      </c>
      <c r="C35" s="4">
        <v>602162</v>
      </c>
      <c r="D35" s="5" t="s">
        <v>80</v>
      </c>
      <c r="E35" s="3">
        <v>1</v>
      </c>
      <c r="F35" s="6">
        <v>672</v>
      </c>
      <c r="G35" s="6">
        <v>20</v>
      </c>
      <c r="H35" s="7">
        <v>773000</v>
      </c>
      <c r="I35" s="7">
        <v>419000</v>
      </c>
      <c r="J35" s="7">
        <v>6043000</v>
      </c>
      <c r="K35" s="7">
        <f>M35*J35</f>
        <v>2719350</v>
      </c>
      <c r="L35" s="7">
        <f>J35-K35</f>
        <v>3323650</v>
      </c>
      <c r="M35" s="8">
        <v>0.45</v>
      </c>
      <c r="N35" s="9">
        <f>L35/(H35+I35+K35)</f>
        <v>0.8497449729632991</v>
      </c>
    </row>
    <row r="36" spans="1:14" ht="12.75">
      <c r="A36" s="2" t="s">
        <v>12</v>
      </c>
      <c r="B36" s="3" t="s">
        <v>81</v>
      </c>
      <c r="C36" s="4">
        <v>635130</v>
      </c>
      <c r="D36" s="5" t="s">
        <v>82</v>
      </c>
      <c r="E36" s="3">
        <v>37</v>
      </c>
      <c r="F36" s="6">
        <v>29680</v>
      </c>
      <c r="G36" s="6">
        <v>1259</v>
      </c>
      <c r="H36" s="7">
        <v>20628000</v>
      </c>
      <c r="I36" s="7">
        <v>267121000</v>
      </c>
      <c r="J36" s="7">
        <v>155679000</v>
      </c>
      <c r="K36" s="7">
        <f>M36*J36</f>
        <v>70055550</v>
      </c>
      <c r="L36" s="7">
        <f>J36-K36</f>
        <v>85623450</v>
      </c>
      <c r="M36" s="8">
        <v>0.45</v>
      </c>
      <c r="N36" s="9">
        <f>L36/(H36+I36+K36)</f>
        <v>0.23930229506583972</v>
      </c>
    </row>
    <row r="37" spans="1:14" ht="12.75">
      <c r="A37" s="2" t="s">
        <v>12</v>
      </c>
      <c r="B37" s="3" t="s">
        <v>83</v>
      </c>
      <c r="C37" s="4">
        <v>601912</v>
      </c>
      <c r="D37" s="5" t="s">
        <v>84</v>
      </c>
      <c r="E37" s="3">
        <v>1</v>
      </c>
      <c r="F37" s="6">
        <v>506</v>
      </c>
      <c r="G37" s="6">
        <v>25</v>
      </c>
      <c r="H37" s="7">
        <v>770000</v>
      </c>
      <c r="I37" s="7">
        <v>2453000</v>
      </c>
      <c r="J37" s="7">
        <v>5099000</v>
      </c>
      <c r="K37" s="7">
        <f>M37*J37</f>
        <v>2294550</v>
      </c>
      <c r="L37" s="7">
        <f>J37-K37</f>
        <v>2804450</v>
      </c>
      <c r="M37" s="8">
        <v>0.45</v>
      </c>
      <c r="N37" s="9">
        <f>L37/(H37+I37+K37)</f>
        <v>0.5082781306920644</v>
      </c>
    </row>
    <row r="38" spans="1:14" ht="12.75">
      <c r="A38" s="2" t="s">
        <v>12</v>
      </c>
      <c r="B38" s="3" t="s">
        <v>85</v>
      </c>
      <c r="C38" s="4">
        <v>602026</v>
      </c>
      <c r="D38" s="5" t="s">
        <v>86</v>
      </c>
      <c r="E38" s="3">
        <v>1</v>
      </c>
      <c r="F38" s="6">
        <v>613</v>
      </c>
      <c r="G38" s="6">
        <v>23</v>
      </c>
      <c r="H38" s="7">
        <v>778000</v>
      </c>
      <c r="I38" s="7">
        <v>1985000</v>
      </c>
      <c r="J38" s="7">
        <v>4529000</v>
      </c>
      <c r="K38" s="7">
        <f>M38*J38</f>
        <v>2038050</v>
      </c>
      <c r="L38" s="7">
        <f>J38-K38</f>
        <v>2490950</v>
      </c>
      <c r="M38" s="8">
        <v>0.45</v>
      </c>
      <c r="N38" s="9">
        <f>L38/(H38+I38+K38)</f>
        <v>0.5188344216369336</v>
      </c>
    </row>
    <row r="39" spans="1:14" ht="12.75">
      <c r="A39" s="2" t="s">
        <v>12</v>
      </c>
      <c r="B39" s="3" t="s">
        <v>87</v>
      </c>
      <c r="C39" s="4">
        <v>601921</v>
      </c>
      <c r="D39" s="5" t="s">
        <v>88</v>
      </c>
      <c r="E39" s="3">
        <v>1</v>
      </c>
      <c r="F39" s="6">
        <v>245</v>
      </c>
      <c r="G39" s="6">
        <v>7</v>
      </c>
      <c r="H39" s="7">
        <v>360000</v>
      </c>
      <c r="I39" s="7">
        <v>787000</v>
      </c>
      <c r="J39" s="7">
        <v>1570000</v>
      </c>
      <c r="K39" s="7">
        <f>M39*J39</f>
        <v>706500</v>
      </c>
      <c r="L39" s="7">
        <f>J39-K39</f>
        <v>863500</v>
      </c>
      <c r="M39" s="8">
        <v>0.45</v>
      </c>
      <c r="N39" s="9">
        <f>L39/(H39+I39+K39)</f>
        <v>0.4658753709198813</v>
      </c>
    </row>
    <row r="40" spans="1:14" ht="12.75">
      <c r="A40" s="2" t="s">
        <v>12</v>
      </c>
      <c r="B40" s="3" t="s">
        <v>89</v>
      </c>
      <c r="C40" s="4">
        <v>641250</v>
      </c>
      <c r="D40" s="5" t="s">
        <v>90</v>
      </c>
      <c r="E40" s="3">
        <v>7</v>
      </c>
      <c r="F40" s="6">
        <v>3435</v>
      </c>
      <c r="G40" s="6">
        <v>151</v>
      </c>
      <c r="H40" s="7">
        <v>3269000</v>
      </c>
      <c r="I40" s="7">
        <v>38969000</v>
      </c>
      <c r="J40" s="7">
        <v>9203000</v>
      </c>
      <c r="K40" s="7">
        <f>M40*J40</f>
        <v>4141350</v>
      </c>
      <c r="L40" s="7">
        <f>J40-K40</f>
        <v>5061650</v>
      </c>
      <c r="M40" s="8">
        <v>0.45</v>
      </c>
      <c r="N40" s="9">
        <f>L40/(H40+I40+K40)</f>
        <v>0.10913585464220607</v>
      </c>
    </row>
    <row r="41" spans="1:14" ht="12.75">
      <c r="A41" s="2" t="s">
        <v>12</v>
      </c>
      <c r="B41" s="10" t="s">
        <v>91</v>
      </c>
      <c r="C41" s="11">
        <v>632550</v>
      </c>
      <c r="D41" s="12" t="s">
        <v>92</v>
      </c>
      <c r="E41" s="10">
        <v>54</v>
      </c>
      <c r="F41" s="13">
        <v>25737</v>
      </c>
      <c r="G41" s="13">
        <v>1232</v>
      </c>
      <c r="H41" s="7">
        <v>97909000</v>
      </c>
      <c r="I41" s="7">
        <v>231638000</v>
      </c>
      <c r="J41" s="7">
        <v>300125000</v>
      </c>
      <c r="K41" s="7">
        <f>M41*J41</f>
        <v>135056250</v>
      </c>
      <c r="L41" s="7">
        <f>J41-K41</f>
        <v>165068750</v>
      </c>
      <c r="M41" s="8">
        <v>0.45</v>
      </c>
      <c r="N41" s="9">
        <f>L41/(H41+I41+K41)</f>
        <v>0.35528970148185574</v>
      </c>
    </row>
    <row r="43" spans="1:14" ht="12.75">
      <c r="A43" s="2" t="s">
        <v>93</v>
      </c>
      <c r="B43" s="2">
        <v>40</v>
      </c>
      <c r="C43" s="2"/>
      <c r="D43" s="2"/>
      <c r="E43" s="2">
        <f>SUM(E2:E41)</f>
        <v>278</v>
      </c>
      <c r="F43" s="7">
        <f>SUM(F2:F41)</f>
        <v>168289</v>
      </c>
      <c r="G43" s="7">
        <f>SUM(G2:G41)</f>
        <v>7557</v>
      </c>
      <c r="H43" s="7">
        <f>SUM(H2:H41)</f>
        <v>314599000</v>
      </c>
      <c r="I43" s="7">
        <f>SUM(I2:I41)</f>
        <v>1364586000</v>
      </c>
      <c r="J43" s="7">
        <f>SUM(J2:J41)</f>
        <v>1354137000</v>
      </c>
      <c r="K43" s="7">
        <f>SUM(K2:K41)</f>
        <v>609361650</v>
      </c>
      <c r="L43" s="7">
        <f>SUM(L2:L41)</f>
        <v>744775350</v>
      </c>
      <c r="N43" s="9">
        <f>L43/(H43+I43+K43)</f>
        <v>0.3254359486183076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2024-03-09T19:48:41Z</dcterms:modified>
  <cp:category/>
  <cp:version/>
  <cp:contentType/>
  <cp:contentStatus/>
  <cp:revision>20</cp:revision>
</cp:coreProperties>
</file>