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<sst xmlns="http://schemas.openxmlformats.org/spreadsheetml/2006/main" count="101" uniqueCount="73">
  <si>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</si>
  <si>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</si>
  <si>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</si>
  <si>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</si>
  <si>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</si>
  <si>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</si>
  <si>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</si>
  <si>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</si>
  <si>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</si>
  <si>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</si>
  <si>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</si>
  <si>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</si>
  <si>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Butte</t>
  </si>
  <si>
    <t xml:space="preserve">Achieve Charter School of Chico </t>
  </si>
  <si>
    <t>CA-0141085</t>
  </si>
  <si>
    <t xml:space="preserve">Achieve Charter School of Paradise </t>
  </si>
  <si>
    <t>CA-0110338</t>
  </si>
  <si>
    <t>Bangor Union Elementary</t>
  </si>
  <si>
    <t>CA-0461382</t>
  </si>
  <si>
    <t>Biggs Unified</t>
  </si>
  <si>
    <t>CA-0461408</t>
  </si>
  <si>
    <t xml:space="preserve">Blue Oak Charter </t>
  </si>
  <si>
    <t>CA-6119523</t>
  </si>
  <si>
    <t xml:space="preserve">Butte County Office of Education </t>
  </si>
  <si>
    <t>CA-0410041</t>
  </si>
  <si>
    <t xml:space="preserve">Chico Country Day </t>
  </si>
  <si>
    <t>CA-6113773</t>
  </si>
  <si>
    <t xml:space="preserve">Children's Community Charter </t>
  </si>
  <si>
    <t>CA-6113765</t>
  </si>
  <si>
    <t xml:space="preserve">CORE Butte Charter </t>
  </si>
  <si>
    <t>CA-0114991</t>
  </si>
  <si>
    <t>Durham Unified</t>
  </si>
  <si>
    <t>CA-0461432</t>
  </si>
  <si>
    <t xml:space="preserve">Forest Ranch Charter </t>
  </si>
  <si>
    <t>CA-0118042</t>
  </si>
  <si>
    <t>Golden Feather Union Elementary</t>
  </si>
  <si>
    <t>CA-0461457</t>
  </si>
  <si>
    <t>Gridley Unified</t>
  </si>
  <si>
    <t>CA-0475507</t>
  </si>
  <si>
    <t xml:space="preserve">HomeTech Charter </t>
  </si>
  <si>
    <t>CA-6112585</t>
  </si>
  <si>
    <t xml:space="preserve">Inspire School of Arts and Sciences </t>
  </si>
  <si>
    <t>CA-0120394</t>
  </si>
  <si>
    <t xml:space="preserve">Ipakanni Early College Charter </t>
  </si>
  <si>
    <t>CA-0121509</t>
  </si>
  <si>
    <t>Manzanita Elementary</t>
  </si>
  <si>
    <t>CA-0461499</t>
  </si>
  <si>
    <t xml:space="preserve">Nord Country </t>
  </si>
  <si>
    <t>CA-0110551</t>
  </si>
  <si>
    <t>Oroville City Elementary</t>
  </si>
  <si>
    <t>CA-0461507</t>
  </si>
  <si>
    <t>Oroville Union High</t>
  </si>
  <si>
    <t>CA-0461515</t>
  </si>
  <si>
    <t>Palermo Union Elementary</t>
  </si>
  <si>
    <t>CA-0461523</t>
  </si>
  <si>
    <t xml:space="preserve">Paradise Charter Middle </t>
  </si>
  <si>
    <t>CA-6112999</t>
  </si>
  <si>
    <t>Paradise Unified</t>
  </si>
  <si>
    <t>CA-0461531</t>
  </si>
  <si>
    <t>Pioneer Union Elementary</t>
  </si>
  <si>
    <t>CA-0473379</t>
  </si>
  <si>
    <t xml:space="preserve">Pivot Charter School North Valley II </t>
  </si>
  <si>
    <t>CA-0137828</t>
  </si>
  <si>
    <t xml:space="preserve">Sherwood Montessori </t>
  </si>
  <si>
    <t>CA-0121475</t>
  </si>
  <si>
    <t xml:space="preserve">STREAM Charter </t>
  </si>
  <si>
    <t>CA-0129577</t>
  </si>
  <si>
    <t>Thermalito Union Elementary</t>
  </si>
  <si>
    <t>CA-0461549</t>
  </si>
  <si>
    <t xml:space="preserve">Wildflower Open Classroom </t>
  </si>
  <si>
    <t>CA-0123810</t>
  </si>
  <si>
    <t>TOTAL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</si>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</sst>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9">
      <selection activeCell="B32" sqref="B32:N32"/>
    </sheetView>
  </sheetViews>
  <sheetFormatPr defaultColWidth="12.57421875" defaultRowHeight="12.75"/>
  <cols>
    <col min="1" max="1" width="15.57421875" style="0" customWidth="1"/>
    <col min="2" max="2" width="53.281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2" width="19.71093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2">
        <v>602570</v>
      </c>
      <c r="D2" s="4" t="s">
        <v>14</v>
      </c>
      <c r="E2" s="2">
        <v>1</v>
      </c>
      <c r="F2" s="2">
        <v>225</v>
      </c>
      <c r="G2" s="2">
        <v>10</v>
      </c>
      <c r="H2" s="5">
        <v>395000</v>
      </c>
      <c r="I2" s="5">
        <v>1387000</v>
      </c>
      <c r="J2" s="5">
        <v>3903000</v>
      </c>
      <c r="K2" s="5">
        <f>M2*J2</f>
        <v>1756350</v>
      </c>
      <c r="L2" s="6">
        <f>J2-K2</f>
        <v>2146650</v>
      </c>
      <c r="M2" s="7">
        <v>0.45</v>
      </c>
      <c r="N2" s="8">
        <f>L2/(H2+I2+K2)</f>
        <v>0.6066810801644834</v>
      </c>
    </row>
    <row r="3" spans="1:14" ht="12.75">
      <c r="A3" s="2" t="s">
        <v>12</v>
      </c>
      <c r="B3" s="3" t="s">
        <v>15</v>
      </c>
      <c r="C3" s="2">
        <v>602133</v>
      </c>
      <c r="D3" s="4" t="s">
        <v>16</v>
      </c>
      <c r="E3" s="2">
        <v>1</v>
      </c>
      <c r="F3" s="2">
        <v>123</v>
      </c>
      <c r="G3" s="2">
        <v>6</v>
      </c>
      <c r="H3" s="5">
        <v>263000</v>
      </c>
      <c r="I3" s="5">
        <v>983000</v>
      </c>
      <c r="J3" s="5">
        <v>2742000</v>
      </c>
      <c r="K3" s="5">
        <f>M3*J3</f>
        <v>1233900</v>
      </c>
      <c r="L3" s="6">
        <f>J3-K3</f>
        <v>1508100</v>
      </c>
      <c r="M3" s="7">
        <v>0.45</v>
      </c>
      <c r="N3" s="8">
        <f>L3/(H3+I3+K3)</f>
        <v>0.608129360054841</v>
      </c>
    </row>
    <row r="4" spans="1:14" ht="12.75">
      <c r="A4" s="2" t="s">
        <v>12</v>
      </c>
      <c r="B4" s="3" t="s">
        <v>17</v>
      </c>
      <c r="C4" s="2">
        <v>603780</v>
      </c>
      <c r="D4" s="4" t="s">
        <v>18</v>
      </c>
      <c r="E4" s="2">
        <v>1</v>
      </c>
      <c r="F4" s="2">
        <v>69</v>
      </c>
      <c r="G4" s="2">
        <v>4</v>
      </c>
      <c r="H4" s="5">
        <v>297000</v>
      </c>
      <c r="I4" s="5">
        <v>392000</v>
      </c>
      <c r="J4" s="5">
        <v>985000</v>
      </c>
      <c r="K4" s="5">
        <f>M4*J4</f>
        <v>443250</v>
      </c>
      <c r="L4" s="6">
        <f>J4-K4</f>
        <v>541750</v>
      </c>
      <c r="M4" s="7">
        <v>0.45</v>
      </c>
      <c r="N4" s="8">
        <f>L4/(H4+I4+K4)</f>
        <v>0.47847206888937954</v>
      </c>
    </row>
    <row r="5" spans="1:14" ht="18" customHeight="1">
      <c r="A5" s="7" t="s">
        <v>12</v>
      </c>
      <c r="B5" s="9" t="s">
        <v>19</v>
      </c>
      <c r="C5" s="10">
        <v>605040</v>
      </c>
      <c r="D5" s="4" t="s">
        <v>20</v>
      </c>
      <c r="E5" s="11">
        <v>3</v>
      </c>
      <c r="F5" s="6">
        <v>532</v>
      </c>
      <c r="G5" s="6">
        <v>33</v>
      </c>
      <c r="H5" s="12">
        <v>945000</v>
      </c>
      <c r="I5" s="13">
        <v>3288000</v>
      </c>
      <c r="J5" s="13">
        <v>12724000</v>
      </c>
      <c r="K5" s="5">
        <f>M5*J5</f>
        <v>5725800</v>
      </c>
      <c r="L5" s="6">
        <f>J5-K5</f>
        <v>6998200</v>
      </c>
      <c r="M5" s="7">
        <v>0.45</v>
      </c>
      <c r="N5" s="8">
        <f>L5/(H5+I5+K5)</f>
        <v>0.7027151865686629</v>
      </c>
    </row>
    <row r="6" spans="1:14" ht="12.75">
      <c r="A6" s="7" t="s">
        <v>12</v>
      </c>
      <c r="B6" s="14" t="s">
        <v>21</v>
      </c>
      <c r="C6" s="15">
        <v>602177</v>
      </c>
      <c r="D6" s="16" t="s">
        <v>22</v>
      </c>
      <c r="E6" s="14">
        <v>1</v>
      </c>
      <c r="F6" s="14">
        <v>263</v>
      </c>
      <c r="G6" s="14">
        <v>13</v>
      </c>
      <c r="H6" s="5">
        <v>825000</v>
      </c>
      <c r="I6" s="5">
        <v>939000</v>
      </c>
      <c r="J6" s="5">
        <v>2407000</v>
      </c>
      <c r="K6" s="5">
        <f>M6*J6</f>
        <v>1083150</v>
      </c>
      <c r="L6" s="6">
        <f>J6-K6</f>
        <v>1323850</v>
      </c>
      <c r="M6" s="7">
        <v>0.45</v>
      </c>
      <c r="N6" s="8">
        <f>L6/(H6+I6+K6)</f>
        <v>0.46497374567550004</v>
      </c>
    </row>
    <row r="7" spans="1:14" ht="22.5" customHeight="1">
      <c r="A7" s="7" t="s">
        <v>12</v>
      </c>
      <c r="B7" s="10" t="s">
        <v>23</v>
      </c>
      <c r="C7" s="10">
        <v>691002</v>
      </c>
      <c r="D7" s="17" t="s">
        <v>24</v>
      </c>
      <c r="E7" s="7">
        <v>7</v>
      </c>
      <c r="F7" s="7">
        <v>358</v>
      </c>
      <c r="G7" s="7">
        <v>33</v>
      </c>
      <c r="H7" s="18">
        <v>30840000</v>
      </c>
      <c r="I7" s="19">
        <v>45619000</v>
      </c>
      <c r="J7" s="18">
        <v>32145000</v>
      </c>
      <c r="K7" s="20">
        <f>J7*M7</f>
        <v>14465250</v>
      </c>
      <c r="L7" s="20">
        <f>J7-K7</f>
        <v>17679750</v>
      </c>
      <c r="M7" s="7">
        <v>0.45</v>
      </c>
      <c r="N7" s="8">
        <f>L7/(H7+I7+K7)</f>
        <v>0.19444482632521026</v>
      </c>
    </row>
    <row r="8" spans="1:14" ht="12.75">
      <c r="A8" s="7" t="s">
        <v>12</v>
      </c>
      <c r="B8" s="14" t="s">
        <v>25</v>
      </c>
      <c r="C8" s="15">
        <v>601665</v>
      </c>
      <c r="D8" s="16" t="s">
        <v>26</v>
      </c>
      <c r="E8" s="14">
        <v>1</v>
      </c>
      <c r="F8" s="14">
        <v>566</v>
      </c>
      <c r="G8" s="14">
        <v>24</v>
      </c>
      <c r="H8" s="21">
        <v>1020000</v>
      </c>
      <c r="I8" s="21">
        <v>2123000</v>
      </c>
      <c r="J8" s="21">
        <v>3762000</v>
      </c>
      <c r="K8" s="5">
        <f>M8*J8</f>
        <v>1692900</v>
      </c>
      <c r="L8" s="6">
        <f>J8-K8</f>
        <v>2069100</v>
      </c>
      <c r="M8" s="7">
        <v>0.45</v>
      </c>
      <c r="N8" s="8">
        <f>L8/(H8+I8+K8)</f>
        <v>0.42786244545999713</v>
      </c>
    </row>
    <row r="9" spans="1:14" ht="12.75">
      <c r="A9" s="7" t="s">
        <v>12</v>
      </c>
      <c r="B9" s="14" t="s">
        <v>27</v>
      </c>
      <c r="C9" s="15">
        <v>601903</v>
      </c>
      <c r="D9" s="16" t="s">
        <v>28</v>
      </c>
      <c r="E9" s="14">
        <v>1</v>
      </c>
      <c r="F9" s="14">
        <v>179</v>
      </c>
      <c r="G9" s="14">
        <v>8</v>
      </c>
      <c r="H9" s="5">
        <v>1969000</v>
      </c>
      <c r="I9" s="5">
        <v>366000</v>
      </c>
      <c r="J9" s="5">
        <v>1611000</v>
      </c>
      <c r="K9" s="5">
        <f>M9*J9</f>
        <v>724950</v>
      </c>
      <c r="L9" s="6">
        <f>J9-K9</f>
        <v>886050</v>
      </c>
      <c r="M9" s="7">
        <v>0.45</v>
      </c>
      <c r="N9" s="8">
        <f>L9/(H9+I9+K9)</f>
        <v>0.2895635549600484</v>
      </c>
    </row>
    <row r="10" spans="1:14" ht="12.75">
      <c r="A10" s="7" t="s">
        <v>12</v>
      </c>
      <c r="B10" s="14" t="s">
        <v>29</v>
      </c>
      <c r="C10" s="15">
        <v>601843</v>
      </c>
      <c r="D10" s="16" t="s">
        <v>30</v>
      </c>
      <c r="E10" s="14">
        <v>1</v>
      </c>
      <c r="F10" s="14">
        <v>848</v>
      </c>
      <c r="G10" s="14">
        <v>52</v>
      </c>
      <c r="H10" s="5">
        <v>2040000</v>
      </c>
      <c r="I10" s="5">
        <v>344000</v>
      </c>
      <c r="J10" s="5">
        <v>9810000</v>
      </c>
      <c r="K10" s="5">
        <f>M10*J10</f>
        <v>4414500</v>
      </c>
      <c r="L10" s="6">
        <f>J10-K10</f>
        <v>5395500</v>
      </c>
      <c r="M10" s="7">
        <v>0.45</v>
      </c>
      <c r="N10" s="8">
        <f>L10/(H10+I10+K10)</f>
        <v>0.793630948003236</v>
      </c>
    </row>
    <row r="11" spans="1:14" ht="12.75">
      <c r="A11" s="7" t="s">
        <v>12</v>
      </c>
      <c r="B11" s="14" t="s">
        <v>31</v>
      </c>
      <c r="C11" s="15">
        <v>611730</v>
      </c>
      <c r="D11" s="16" t="s">
        <v>32</v>
      </c>
      <c r="E11" s="14">
        <v>3</v>
      </c>
      <c r="F11" s="14">
        <v>996</v>
      </c>
      <c r="G11" s="14">
        <v>50</v>
      </c>
      <c r="H11" s="5">
        <v>1206000</v>
      </c>
      <c r="I11" s="5">
        <v>5104000</v>
      </c>
      <c r="J11" s="5">
        <v>7603000</v>
      </c>
      <c r="K11" s="5">
        <f>M11*J11</f>
        <v>3421350</v>
      </c>
      <c r="L11" s="6">
        <f>J11-K11</f>
        <v>4181650</v>
      </c>
      <c r="M11" s="7">
        <v>0.45</v>
      </c>
      <c r="N11" s="8">
        <f>L11/(H11+I11+K11)</f>
        <v>0.42970913593694604</v>
      </c>
    </row>
    <row r="12" spans="1:14" ht="12.75">
      <c r="A12" s="7" t="s">
        <v>12</v>
      </c>
      <c r="B12" s="14" t="s">
        <v>33</v>
      </c>
      <c r="C12" s="15">
        <v>601895</v>
      </c>
      <c r="D12" s="16" t="s">
        <v>34</v>
      </c>
      <c r="E12" s="14">
        <v>1</v>
      </c>
      <c r="F12" s="14">
        <v>107</v>
      </c>
      <c r="G12" s="14">
        <v>6</v>
      </c>
      <c r="H12" s="5">
        <v>208000</v>
      </c>
      <c r="I12" s="5">
        <v>328000</v>
      </c>
      <c r="J12" s="5">
        <v>850000</v>
      </c>
      <c r="K12" s="5">
        <f>M12*J12</f>
        <v>382500</v>
      </c>
      <c r="L12" s="6">
        <f>J12-K12</f>
        <v>467500</v>
      </c>
      <c r="M12" s="7">
        <v>0.45</v>
      </c>
      <c r="N12" s="8">
        <f>L12/(H12+I12+K12)</f>
        <v>0.5089820359281437</v>
      </c>
    </row>
    <row r="13" spans="1:14" ht="12.75">
      <c r="A13" s="7" t="s">
        <v>12</v>
      </c>
      <c r="B13" s="14" t="s">
        <v>35</v>
      </c>
      <c r="C13" s="15">
        <v>615480</v>
      </c>
      <c r="D13" s="16" t="s">
        <v>36</v>
      </c>
      <c r="E13" s="14">
        <v>1</v>
      </c>
      <c r="F13" s="14">
        <v>69</v>
      </c>
      <c r="G13" s="14">
        <v>5</v>
      </c>
      <c r="H13" s="21">
        <v>807000</v>
      </c>
      <c r="I13" s="21">
        <v>1520000</v>
      </c>
      <c r="J13" s="21">
        <v>479000</v>
      </c>
      <c r="K13" s="5">
        <f>M13*J13</f>
        <v>215550</v>
      </c>
      <c r="L13" s="6">
        <f>J13-K13</f>
        <v>263450</v>
      </c>
      <c r="M13" s="7">
        <v>0.45</v>
      </c>
      <c r="N13" s="8">
        <f>L13/(H13+I13+K13)</f>
        <v>0.10361644805411889</v>
      </c>
    </row>
    <row r="14" spans="1:14" ht="12.75">
      <c r="A14" s="7" t="s">
        <v>12</v>
      </c>
      <c r="B14" s="14" t="s">
        <v>37</v>
      </c>
      <c r="C14" s="15">
        <v>600051</v>
      </c>
      <c r="D14" s="16" t="s">
        <v>38</v>
      </c>
      <c r="E14" s="14">
        <v>5</v>
      </c>
      <c r="F14" s="22">
        <v>2035</v>
      </c>
      <c r="G14" s="14">
        <v>102</v>
      </c>
      <c r="H14" s="5">
        <v>4881000</v>
      </c>
      <c r="I14" s="5">
        <v>6446000</v>
      </c>
      <c r="J14" s="5">
        <v>26496000</v>
      </c>
      <c r="K14" s="5">
        <f>M14*J14</f>
        <v>11923200</v>
      </c>
      <c r="L14" s="6">
        <f>J14-K14</f>
        <v>14572800</v>
      </c>
      <c r="M14" s="7">
        <v>0.45</v>
      </c>
      <c r="N14" s="8">
        <f>L14/(H14+I14+K14)</f>
        <v>0.626781705103612</v>
      </c>
    </row>
    <row r="15" spans="1:14" ht="12.75">
      <c r="A15" s="7" t="s">
        <v>12</v>
      </c>
      <c r="B15" s="14" t="s">
        <v>39</v>
      </c>
      <c r="C15" s="15">
        <v>602339</v>
      </c>
      <c r="D15" s="16" t="s">
        <v>40</v>
      </c>
      <c r="E15" s="14">
        <v>1</v>
      </c>
      <c r="F15" s="22">
        <v>83</v>
      </c>
      <c r="G15" s="14">
        <v>7</v>
      </c>
      <c r="H15" s="21">
        <v>37000</v>
      </c>
      <c r="I15" s="21">
        <v>309000</v>
      </c>
      <c r="J15" s="21">
        <v>1309000</v>
      </c>
      <c r="K15" s="5">
        <f>M15*J15</f>
        <v>589050</v>
      </c>
      <c r="L15" s="6">
        <f>J15-K15</f>
        <v>719950</v>
      </c>
      <c r="M15" s="7">
        <v>0.45</v>
      </c>
      <c r="N15" s="8">
        <f>L15/(H15+I15+K15)</f>
        <v>0.7699588257312443</v>
      </c>
    </row>
    <row r="16" spans="1:14" ht="12.75">
      <c r="A16" s="7" t="s">
        <v>12</v>
      </c>
      <c r="B16" s="14" t="s">
        <v>41</v>
      </c>
      <c r="C16" s="15">
        <v>601554</v>
      </c>
      <c r="D16" s="16" t="s">
        <v>42</v>
      </c>
      <c r="E16" s="14">
        <v>1</v>
      </c>
      <c r="F16" s="22">
        <v>366</v>
      </c>
      <c r="G16" s="14">
        <v>21</v>
      </c>
      <c r="H16" s="5">
        <v>1001000</v>
      </c>
      <c r="I16" s="5">
        <v>1303000</v>
      </c>
      <c r="J16" s="5">
        <v>3467000</v>
      </c>
      <c r="K16" s="5">
        <f>M16*J16</f>
        <v>1560150</v>
      </c>
      <c r="L16" s="6">
        <f>J16-K16</f>
        <v>1906850</v>
      </c>
      <c r="M16" s="7">
        <v>0.45</v>
      </c>
      <c r="N16" s="8">
        <f>L16/(H16+I16+K16)</f>
        <v>0.4934720443046983</v>
      </c>
    </row>
    <row r="17" spans="1:14" ht="12.75">
      <c r="A17" s="7" t="s">
        <v>12</v>
      </c>
      <c r="B17" s="14" t="s">
        <v>43</v>
      </c>
      <c r="C17" s="15">
        <v>601941</v>
      </c>
      <c r="D17" s="16" t="s">
        <v>44</v>
      </c>
      <c r="E17" s="14">
        <v>1</v>
      </c>
      <c r="F17" s="22">
        <v>63</v>
      </c>
      <c r="G17" s="14">
        <v>4</v>
      </c>
      <c r="H17" s="5">
        <v>111000</v>
      </c>
      <c r="I17" s="5">
        <v>95000</v>
      </c>
      <c r="J17" s="5">
        <v>797000</v>
      </c>
      <c r="K17" s="5">
        <f>M17*J17</f>
        <v>358650</v>
      </c>
      <c r="L17" s="6">
        <f>J17-K17</f>
        <v>438350</v>
      </c>
      <c r="M17" s="7">
        <v>0.45</v>
      </c>
      <c r="N17" s="8">
        <f>L17/(H17+I17+K17)</f>
        <v>0.7763216151598336</v>
      </c>
    </row>
    <row r="18" spans="1:14" ht="12.75">
      <c r="A18" s="7" t="s">
        <v>12</v>
      </c>
      <c r="B18" s="14" t="s">
        <v>45</v>
      </c>
      <c r="C18" s="15">
        <v>623700</v>
      </c>
      <c r="D18" s="16" t="s">
        <v>46</v>
      </c>
      <c r="E18" s="14">
        <v>1</v>
      </c>
      <c r="F18" s="22">
        <v>322</v>
      </c>
      <c r="G18" s="14">
        <v>16</v>
      </c>
      <c r="H18" s="5">
        <v>521000</v>
      </c>
      <c r="I18" s="5">
        <v>651000</v>
      </c>
      <c r="J18" s="5">
        <v>4573000</v>
      </c>
      <c r="K18" s="5">
        <f>M18*J18</f>
        <v>2057850</v>
      </c>
      <c r="L18" s="6">
        <f>J18-K18</f>
        <v>2515150</v>
      </c>
      <c r="M18" s="7">
        <v>0.45</v>
      </c>
      <c r="N18" s="8">
        <f>L18/(H18+I18+K18)</f>
        <v>0.778720374011177</v>
      </c>
    </row>
    <row r="19" spans="1:14" ht="12.75">
      <c r="A19" s="7" t="s">
        <v>12</v>
      </c>
      <c r="B19" s="14" t="s">
        <v>47</v>
      </c>
      <c r="C19" s="15">
        <v>602014</v>
      </c>
      <c r="D19" s="16" t="s">
        <v>48</v>
      </c>
      <c r="E19" s="14">
        <v>1</v>
      </c>
      <c r="F19" s="22">
        <v>211</v>
      </c>
      <c r="G19" s="14">
        <v>10</v>
      </c>
      <c r="H19" s="5">
        <v>283000</v>
      </c>
      <c r="I19" s="5">
        <v>722000</v>
      </c>
      <c r="J19" s="5">
        <v>1661000</v>
      </c>
      <c r="K19" s="5">
        <f>M19*J19</f>
        <v>747450</v>
      </c>
      <c r="L19" s="6">
        <f>J19-K19</f>
        <v>913550</v>
      </c>
      <c r="M19" s="7">
        <v>0.45</v>
      </c>
      <c r="N19" s="8">
        <f>L19/(H19+I19+K19)</f>
        <v>0.5212987531741277</v>
      </c>
    </row>
    <row r="20" spans="1:14" ht="12.75">
      <c r="A20" s="7" t="s">
        <v>12</v>
      </c>
      <c r="B20" s="14" t="s">
        <v>49</v>
      </c>
      <c r="C20" s="15">
        <v>629100</v>
      </c>
      <c r="D20" s="16" t="s">
        <v>50</v>
      </c>
      <c r="E20" s="14">
        <v>7</v>
      </c>
      <c r="F20" s="22">
        <v>2124</v>
      </c>
      <c r="G20" s="14">
        <v>103</v>
      </c>
      <c r="H20" s="5">
        <v>6072000</v>
      </c>
      <c r="I20" s="5">
        <v>7305000</v>
      </c>
      <c r="J20" s="5">
        <v>22865000</v>
      </c>
      <c r="K20" s="5">
        <f>M20*J20</f>
        <v>10289250</v>
      </c>
      <c r="L20" s="6">
        <f>J20-K20</f>
        <v>12575750</v>
      </c>
      <c r="M20" s="7">
        <v>0.45</v>
      </c>
      <c r="N20" s="8">
        <f>L20/(H20+I20+K20)</f>
        <v>0.531379073575239</v>
      </c>
    </row>
    <row r="21" spans="1:14" ht="12.75">
      <c r="A21" s="7" t="s">
        <v>12</v>
      </c>
      <c r="B21" s="14" t="s">
        <v>51</v>
      </c>
      <c r="C21" s="15">
        <v>629130</v>
      </c>
      <c r="D21" s="16" t="s">
        <v>52</v>
      </c>
      <c r="E21" s="14">
        <v>4</v>
      </c>
      <c r="F21" s="22">
        <v>2346</v>
      </c>
      <c r="G21" s="14">
        <v>114</v>
      </c>
      <c r="H21" s="5">
        <v>5798000</v>
      </c>
      <c r="I21" s="5">
        <v>14779000</v>
      </c>
      <c r="J21" s="5">
        <v>24582000</v>
      </c>
      <c r="K21" s="5">
        <f>M21*J21</f>
        <v>11061900</v>
      </c>
      <c r="L21" s="6">
        <f>J21-K21</f>
        <v>13520100</v>
      </c>
      <c r="M21" s="7">
        <v>0.45</v>
      </c>
      <c r="N21" s="8">
        <f>L21/(H21+I21+K21)</f>
        <v>0.427325223064013</v>
      </c>
    </row>
    <row r="22" spans="1:14" ht="12.75">
      <c r="A22" s="7" t="s">
        <v>12</v>
      </c>
      <c r="B22" s="14" t="s">
        <v>53</v>
      </c>
      <c r="C22" s="15">
        <v>629540</v>
      </c>
      <c r="D22" s="16" t="s">
        <v>54</v>
      </c>
      <c r="E22" s="14">
        <v>6</v>
      </c>
      <c r="F22" s="22">
        <v>1186</v>
      </c>
      <c r="G22" s="14">
        <v>62</v>
      </c>
      <c r="H22" s="5">
        <v>2787000</v>
      </c>
      <c r="I22" s="5">
        <v>2415000</v>
      </c>
      <c r="J22" s="5">
        <v>14151000</v>
      </c>
      <c r="K22" s="5">
        <f>M22*J22</f>
        <v>6367950</v>
      </c>
      <c r="L22" s="6">
        <f>J22-K22</f>
        <v>7783050</v>
      </c>
      <c r="M22" s="7">
        <v>0.45</v>
      </c>
      <c r="N22" s="8">
        <f>L22/(H22+I22+K22)</f>
        <v>0.6726952147589229</v>
      </c>
    </row>
    <row r="23" spans="1:14" ht="12.75">
      <c r="A23" s="7" t="s">
        <v>12</v>
      </c>
      <c r="B23" s="14" t="s">
        <v>55</v>
      </c>
      <c r="C23" s="15">
        <v>602304</v>
      </c>
      <c r="D23" s="16" t="s">
        <v>56</v>
      </c>
      <c r="E23" s="14">
        <v>1</v>
      </c>
      <c r="F23" s="22">
        <v>143</v>
      </c>
      <c r="G23" s="14">
        <v>7</v>
      </c>
      <c r="H23" s="5">
        <v>60000</v>
      </c>
      <c r="I23" s="5">
        <v>4000</v>
      </c>
      <c r="J23" s="5">
        <v>983000</v>
      </c>
      <c r="K23" s="5">
        <f>M23*J23</f>
        <v>442350</v>
      </c>
      <c r="L23" s="6">
        <f>J23-K23</f>
        <v>540650</v>
      </c>
      <c r="M23" s="7">
        <v>0.45</v>
      </c>
      <c r="N23" s="8">
        <f>L23/(H23+I23+K23)</f>
        <v>1.0677397057371383</v>
      </c>
    </row>
    <row r="24" spans="1:14" ht="12.75">
      <c r="A24" s="7" t="s">
        <v>12</v>
      </c>
      <c r="B24" s="14" t="s">
        <v>57</v>
      </c>
      <c r="C24" s="15">
        <v>629820</v>
      </c>
      <c r="D24" s="16" t="s">
        <v>58</v>
      </c>
      <c r="E24" s="14">
        <v>11</v>
      </c>
      <c r="F24" s="22">
        <v>1579</v>
      </c>
      <c r="G24" s="14">
        <v>89</v>
      </c>
      <c r="H24" s="5">
        <v>8511000</v>
      </c>
      <c r="I24" s="5">
        <v>8181000</v>
      </c>
      <c r="J24" s="5">
        <v>35555000</v>
      </c>
      <c r="K24" s="5">
        <f>M24*J24</f>
        <v>15999750</v>
      </c>
      <c r="L24" s="6">
        <f>J24-K24</f>
        <v>19555250</v>
      </c>
      <c r="M24" s="7">
        <v>0.45</v>
      </c>
      <c r="N24" s="8">
        <f>L24/(H24+I24+K24)</f>
        <v>0.5981707923252808</v>
      </c>
    </row>
    <row r="25" spans="1:14" ht="12.75">
      <c r="A25" s="7" t="s">
        <v>12</v>
      </c>
      <c r="B25" s="14" t="s">
        <v>59</v>
      </c>
      <c r="C25" s="15">
        <v>630520</v>
      </c>
      <c r="D25" s="16" t="s">
        <v>60</v>
      </c>
      <c r="E25" s="14">
        <v>1</v>
      </c>
      <c r="F25" s="22">
        <v>30</v>
      </c>
      <c r="G25" s="14">
        <v>3</v>
      </c>
      <c r="H25" s="5">
        <v>271000</v>
      </c>
      <c r="I25" s="5">
        <v>668000</v>
      </c>
      <c r="J25" s="5">
        <v>594000</v>
      </c>
      <c r="K25" s="5">
        <f>M25*J25</f>
        <v>267300</v>
      </c>
      <c r="L25" s="6">
        <f>J25-K25</f>
        <v>326700</v>
      </c>
      <c r="M25" s="7">
        <v>0.45</v>
      </c>
      <c r="N25" s="8">
        <f>L25/(H25+I25+K25)</f>
        <v>0.270828152200945</v>
      </c>
    </row>
    <row r="26" spans="1:14" ht="12.75">
      <c r="A26" s="7" t="s">
        <v>12</v>
      </c>
      <c r="B26" s="14" t="s">
        <v>61</v>
      </c>
      <c r="C26" s="15">
        <v>601549</v>
      </c>
      <c r="D26" s="16" t="s">
        <v>62</v>
      </c>
      <c r="E26" s="14">
        <v>1</v>
      </c>
      <c r="F26" s="22">
        <v>87</v>
      </c>
      <c r="G26" s="14">
        <v>7</v>
      </c>
      <c r="H26" s="21">
        <v>58000</v>
      </c>
      <c r="I26" s="21">
        <v>347000</v>
      </c>
      <c r="J26" s="21">
        <v>898000</v>
      </c>
      <c r="K26" s="5">
        <f>M26*J26</f>
        <v>404100</v>
      </c>
      <c r="L26" s="6">
        <f>J26-K26</f>
        <v>493900</v>
      </c>
      <c r="M26" s="7">
        <v>0.45</v>
      </c>
      <c r="N26" s="8">
        <f>L26/(H26+I26+K26)</f>
        <v>0.610431343468051</v>
      </c>
    </row>
    <row r="27" spans="1:14" ht="12.75">
      <c r="A27" s="7" t="s">
        <v>12</v>
      </c>
      <c r="B27" s="14" t="s">
        <v>63</v>
      </c>
      <c r="C27" s="15">
        <v>601845</v>
      </c>
      <c r="D27" s="16" t="s">
        <v>64</v>
      </c>
      <c r="E27" s="14">
        <v>1</v>
      </c>
      <c r="F27" s="22">
        <v>98</v>
      </c>
      <c r="G27" s="14">
        <v>8</v>
      </c>
      <c r="H27" s="5">
        <v>185000</v>
      </c>
      <c r="I27" s="5">
        <v>474000</v>
      </c>
      <c r="J27" s="5">
        <v>995000</v>
      </c>
      <c r="K27" s="5">
        <f>M27*J27</f>
        <v>447750</v>
      </c>
      <c r="L27" s="6">
        <f>J27-K27</f>
        <v>547250</v>
      </c>
      <c r="M27" s="7">
        <v>0.45</v>
      </c>
      <c r="N27" s="8">
        <f>L27/(H27+I27+K27)</f>
        <v>0.49446577817935394</v>
      </c>
    </row>
    <row r="28" spans="1:14" ht="12.75">
      <c r="A28" s="7" t="s">
        <v>12</v>
      </c>
      <c r="B28" s="14" t="s">
        <v>65</v>
      </c>
      <c r="C28" s="15">
        <v>602057</v>
      </c>
      <c r="D28" s="16" t="s">
        <v>66</v>
      </c>
      <c r="E28" s="14">
        <v>1</v>
      </c>
      <c r="F28" s="22">
        <v>428</v>
      </c>
      <c r="G28" s="14">
        <v>17</v>
      </c>
      <c r="H28" s="5">
        <v>546000</v>
      </c>
      <c r="I28" s="5">
        <v>702000</v>
      </c>
      <c r="J28" s="5">
        <v>2410000</v>
      </c>
      <c r="K28" s="5">
        <f>M28*J28</f>
        <v>1084500</v>
      </c>
      <c r="L28" s="6">
        <f>J28-K28</f>
        <v>1325500</v>
      </c>
      <c r="M28" s="7">
        <v>0.45</v>
      </c>
      <c r="N28" s="8">
        <f>L28/(H28+I28+K28)</f>
        <v>0.5682743837084673</v>
      </c>
    </row>
    <row r="29" spans="1:14" ht="12.75">
      <c r="A29" s="7" t="s">
        <v>12</v>
      </c>
      <c r="B29" s="14" t="s">
        <v>67</v>
      </c>
      <c r="C29" s="15">
        <v>639180</v>
      </c>
      <c r="D29" s="16" t="s">
        <v>68</v>
      </c>
      <c r="E29" s="14">
        <v>6</v>
      </c>
      <c r="F29" s="22">
        <v>1522</v>
      </c>
      <c r="G29" s="14">
        <v>67</v>
      </c>
      <c r="H29" s="5">
        <v>7273000</v>
      </c>
      <c r="I29" s="5">
        <v>3867000</v>
      </c>
      <c r="J29" s="5">
        <v>21862000</v>
      </c>
      <c r="K29" s="5">
        <f>M29*J29</f>
        <v>9837900</v>
      </c>
      <c r="L29" s="6">
        <f>J29-K29</f>
        <v>12024100</v>
      </c>
      <c r="M29" s="7">
        <v>0.45</v>
      </c>
      <c r="N29" s="8">
        <f>L29/(H29+I29+K29)</f>
        <v>0.5731793935522621</v>
      </c>
    </row>
    <row r="30" spans="1:14" ht="12.75">
      <c r="A30" s="7" t="s">
        <v>12</v>
      </c>
      <c r="B30" s="23" t="s">
        <v>69</v>
      </c>
      <c r="C30" s="24">
        <v>602239</v>
      </c>
      <c r="D30" s="25" t="s">
        <v>70</v>
      </c>
      <c r="E30" s="23">
        <v>1</v>
      </c>
      <c r="F30" s="23">
        <v>146</v>
      </c>
      <c r="G30" s="23">
        <v>9</v>
      </c>
      <c r="H30" s="5">
        <v>53000</v>
      </c>
      <c r="I30" s="5">
        <v>443000</v>
      </c>
      <c r="J30" s="5">
        <v>1266000</v>
      </c>
      <c r="K30" s="5">
        <f>M30*J30</f>
        <v>569700</v>
      </c>
      <c r="L30" s="6">
        <f>J30-K30</f>
        <v>696300</v>
      </c>
      <c r="M30" s="7">
        <v>0.45</v>
      </c>
      <c r="N30" s="8">
        <f>L30/(H30+I30+K30)</f>
        <v>0.6533733696162147</v>
      </c>
    </row>
    <row r="32" spans="1:19" ht="12.75">
      <c r="A32" s="2" t="s">
        <v>71</v>
      </c>
      <c r="B32" s="2">
        <v>29</v>
      </c>
      <c r="C32" s="2"/>
      <c r="D32" s="2"/>
      <c r="E32" s="2">
        <f>SUM(E2:E30)</f>
        <v>72</v>
      </c>
      <c r="F32" s="5">
        <f>SUM(F2:F30)</f>
        <v>17104</v>
      </c>
      <c r="G32" s="2">
        <f>SUM(G2:G30)</f>
        <v>890</v>
      </c>
      <c r="H32" s="5">
        <f>SUM(H2:H30)</f>
        <v>79263000</v>
      </c>
      <c r="I32" s="5">
        <f>SUM(I2:I30)</f>
        <v>111104000</v>
      </c>
      <c r="J32" s="5">
        <f>SUM(J2:J30)</f>
        <v>243485000</v>
      </c>
      <c r="K32" s="5">
        <f>SUM(K2:K30)</f>
        <v>109568250</v>
      </c>
      <c r="L32" s="5">
        <f>SUM(L2:L30)</f>
        <v>133916750</v>
      </c>
      <c r="N32" s="8">
        <f>L32/(H32+I32+K32)</f>
        <v>0.4464855331275667</v>
      </c>
      <c r="S32" s="8" t="s">
        <v>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2:N3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2:N3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2024-03-06T04:27:59Z</dcterms:modified>
  <cp:category/>
  <cp:version/>
  <cp:contentType/>
  <cp:contentStatus/>
  <cp:revision>36</cp:revision>
</cp:coreProperties>
</file>