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<sst xmlns="http://schemas.openxmlformats.org/spreadsheetml/2006/main" count="235" uniqueCount="161">
  <si>
    <t>County</t>
  </si>
  <si>
    <t>Name</t>
  </si>
  <si>
    <t>NCES ID</t>
  </si>
  <si>
    <t>State District ID</t>
  </si>
  <si>
    <t>Schools</t>
  </si>
  <si>
    <t>Students</t>
  </si>
  <si>
    <t>Teachers</t>
  </si>
  <si>
    <t>Federal</t>
  </si>
  <si>
    <t>Local</t>
  </si>
  <si>
    <t>State</t>
  </si>
  <si>
    <t>Revised</t>
  </si>
  <si>
    <t>Loan</t>
  </si>
  <si>
    <t>Alameda</t>
  </si>
  <si>
    <t xml:space="preserve">Achieve Academy </t>
  </si>
  <si>
    <t>CA-0111476</t>
  </si>
  <si>
    <t xml:space="preserve">Alameda Community Learning Center </t>
  </si>
  <si>
    <t>CA-0130609</t>
  </si>
  <si>
    <t>Alameda County Office of Education</t>
  </si>
  <si>
    <t>CA-0110017</t>
  </si>
  <si>
    <t>Alameda Unified</t>
  </si>
  <si>
    <t>CA-0161119</t>
  </si>
  <si>
    <t>Albany City Unified</t>
  </si>
  <si>
    <t>CA-0161127</t>
  </si>
  <si>
    <t xml:space="preserve">Alternatives in Action </t>
  </si>
  <si>
    <t>CA-0130625</t>
  </si>
  <si>
    <t xml:space="preserve">American Indian Public Charter </t>
  </si>
  <si>
    <t>CA-6113807</t>
  </si>
  <si>
    <t xml:space="preserve">American Indian Public Charter II </t>
  </si>
  <si>
    <t>CA-0114363</t>
  </si>
  <si>
    <t xml:space="preserve">American Indian Public High </t>
  </si>
  <si>
    <t>CA-0111856</t>
  </si>
  <si>
    <t xml:space="preserve">ARISE High </t>
  </si>
  <si>
    <t>CA-0115238</t>
  </si>
  <si>
    <t xml:space="preserve">ASCEND </t>
  </si>
  <si>
    <t>CA-6118608</t>
  </si>
  <si>
    <t xml:space="preserve">Aspire Berkley Maynard Academy </t>
  </si>
  <si>
    <t>CA-0109819</t>
  </si>
  <si>
    <t xml:space="preserve">Aspire College Academy </t>
  </si>
  <si>
    <t>CA-0128413</t>
  </si>
  <si>
    <t xml:space="preserve">Aspire Golden State College Preparatory Academy </t>
  </si>
  <si>
    <t>CA-0118224</t>
  </si>
  <si>
    <t xml:space="preserve">Aspire Lionel Wilson College Preparatory Academy </t>
  </si>
  <si>
    <t>CA-0130666</t>
  </si>
  <si>
    <t xml:space="preserve">Aspire Monarch Academy </t>
  </si>
  <si>
    <t>CA-6117568</t>
  </si>
  <si>
    <t xml:space="preserve">Aspire Triumph Technology Academy </t>
  </si>
  <si>
    <t>CA-0130732</t>
  </si>
  <si>
    <t xml:space="preserve">Aurum Preparatory Academy </t>
  </si>
  <si>
    <t>CA-0137448</t>
  </si>
  <si>
    <t xml:space="preserve">Bay Area Technology </t>
  </si>
  <si>
    <t>CA-0106906</t>
  </si>
  <si>
    <t>Berkeley Unified</t>
  </si>
  <si>
    <t>CA-0161143</t>
  </si>
  <si>
    <t>California School for the Blind (State Special Schl)</t>
  </si>
  <si>
    <t>CA-0131609</t>
  </si>
  <si>
    <t xml:space="preserve"> </t>
  </si>
  <si>
    <t>California School for the Deaf-Fremont (State Special Schl)</t>
  </si>
  <si>
    <t>CA-0131617</t>
  </si>
  <si>
    <t>Castro Valley Unified</t>
  </si>
  <si>
    <t>CA-0161150</t>
  </si>
  <si>
    <t xml:space="preserve">Community School for Creative Education </t>
  </si>
  <si>
    <t>CA-0123968</t>
  </si>
  <si>
    <t xml:space="preserve">Connecting Waters Charter - East Bay </t>
  </si>
  <si>
    <t>CA-0136101</t>
  </si>
  <si>
    <t xml:space="preserve">Cox Academy </t>
  </si>
  <si>
    <t>CA-6001788</t>
  </si>
  <si>
    <t xml:space="preserve">Downtown Charter Academy </t>
  </si>
  <si>
    <t>CA-0129635</t>
  </si>
  <si>
    <t>Dublin Unified</t>
  </si>
  <si>
    <t>CA-0175093</t>
  </si>
  <si>
    <t xml:space="preserve">East Bay Innovation Academy </t>
  </si>
  <si>
    <t>CA-0129932</t>
  </si>
  <si>
    <t>Eden Area ROP JPA</t>
  </si>
  <si>
    <t>CA-0140428</t>
  </si>
  <si>
    <t>Emery Unified</t>
  </si>
  <si>
    <t>CA-0161168</t>
  </si>
  <si>
    <t xml:space="preserve">Envision Academy for Arts &amp; Technology </t>
  </si>
  <si>
    <t>CA-0112607</t>
  </si>
  <si>
    <t xml:space="preserve">Francophone Charter School of Oakland </t>
  </si>
  <si>
    <t>CA-0132514</t>
  </si>
  <si>
    <t>Fremont Unified</t>
  </si>
  <si>
    <t>CA-0161176</t>
  </si>
  <si>
    <t xml:space="preserve">Hayward Collegiate Charter </t>
  </si>
  <si>
    <t>CA-0138867</t>
  </si>
  <si>
    <t>Hayward Unified</t>
  </si>
  <si>
    <t>CA-0161192</t>
  </si>
  <si>
    <t xml:space="preserve">Impact Academy of Arts &amp; Technology </t>
  </si>
  <si>
    <t>CA-0137646</t>
  </si>
  <si>
    <t xml:space="preserve">KIPP Bridge Academy </t>
  </si>
  <si>
    <t>CA-0115014</t>
  </si>
  <si>
    <t xml:space="preserve">KIPP King Collegiate High </t>
  </si>
  <si>
    <t>CA-0114421</t>
  </si>
  <si>
    <t xml:space="preserve">KIPP Summit Academy </t>
  </si>
  <si>
    <t>CA-0101212</t>
  </si>
  <si>
    <t xml:space="preserve">Knowledge Enlightens You (KEY) Academy </t>
  </si>
  <si>
    <t>CA-0127696</t>
  </si>
  <si>
    <t xml:space="preserve">Latitude 37.8 High </t>
  </si>
  <si>
    <t>CA-0138289</t>
  </si>
  <si>
    <t xml:space="preserve">Lazear Charter Academy </t>
  </si>
  <si>
    <t>CA-6002000</t>
  </si>
  <si>
    <t xml:space="preserve">Leadership Public Schools - Hayward </t>
  </si>
  <si>
    <t>CA-0108670</t>
  </si>
  <si>
    <t xml:space="preserve">Learning Without Limits </t>
  </si>
  <si>
    <t>CA-0115592</t>
  </si>
  <si>
    <t xml:space="preserve">Lighthouse Community Charter </t>
  </si>
  <si>
    <t>CA-0130633</t>
  </si>
  <si>
    <t xml:space="preserve">Lighthouse Community Charter High </t>
  </si>
  <si>
    <t>CA-0108944</t>
  </si>
  <si>
    <t>Livermore Valley Joint Unified</t>
  </si>
  <si>
    <t>CA-0161200</t>
  </si>
  <si>
    <t xml:space="preserve">Lodestar: A Lighthouse Community Charter Public </t>
  </si>
  <si>
    <t>CA-0134015</t>
  </si>
  <si>
    <t xml:space="preserve">LPS Oakland R &amp; D Campus </t>
  </si>
  <si>
    <t>CA-0126748</t>
  </si>
  <si>
    <t>Mission Valley ROC/P</t>
  </si>
  <si>
    <t>CA-0140402</t>
  </si>
  <si>
    <t>Mountain House Elementary</t>
  </si>
  <si>
    <t>CA-0161218</t>
  </si>
  <si>
    <t xml:space="preserve">Nea Community Learning Center </t>
  </si>
  <si>
    <t>CA-0119222</t>
  </si>
  <si>
    <t>New Haven Unified</t>
  </si>
  <si>
    <t>CA-0161242</t>
  </si>
  <si>
    <t>Newark Unified</t>
  </si>
  <si>
    <t>CA-0161234</t>
  </si>
  <si>
    <t xml:space="preserve">North Oakland Community Charter </t>
  </si>
  <si>
    <t>CA-6117972</t>
  </si>
  <si>
    <t xml:space="preserve">Oakland Charter Academy </t>
  </si>
  <si>
    <t>CA-6111660</t>
  </si>
  <si>
    <t xml:space="preserve">Oakland Charter High </t>
  </si>
  <si>
    <t>CA-0114868</t>
  </si>
  <si>
    <t xml:space="preserve">Oakland Military Institute College Preparatory ACAD </t>
  </si>
  <si>
    <t>CA-0130617</t>
  </si>
  <si>
    <t xml:space="preserve">Oakland School for the Arts </t>
  </si>
  <si>
    <t>CA-3030772</t>
  </si>
  <si>
    <t>Oakland Unified</t>
  </si>
  <si>
    <t>CA-0161259</t>
  </si>
  <si>
    <t xml:space="preserve">Oakland Unity High </t>
  </si>
  <si>
    <t>CA-0100065</t>
  </si>
  <si>
    <t xml:space="preserve">Oakland Unity Middle </t>
  </si>
  <si>
    <t>CA-0131581</t>
  </si>
  <si>
    <t>Piedmont City Unified</t>
  </si>
  <si>
    <t>CA-0161275</t>
  </si>
  <si>
    <t>Pleasanton Unified</t>
  </si>
  <si>
    <t>CA-0175101</t>
  </si>
  <si>
    <t>San Leandro Unified</t>
  </si>
  <si>
    <t>CA-0161291</t>
  </si>
  <si>
    <t>San Lorenzo Unified</t>
  </si>
  <si>
    <t>CA-0161309</t>
  </si>
  <si>
    <t xml:space="preserve">Silver Oak High Public Montessori Charter </t>
  </si>
  <si>
    <t>CA-0127944</t>
  </si>
  <si>
    <t>Sunol Glen Unified</t>
  </si>
  <si>
    <t>CA-0175119</t>
  </si>
  <si>
    <t xml:space="preserve">The Academy of Alameda </t>
  </si>
  <si>
    <t>CA-0122085</t>
  </si>
  <si>
    <t>Tri-Valley ROP JPA</t>
  </si>
  <si>
    <t>CA-0140410</t>
  </si>
  <si>
    <t xml:space="preserve">Urban Montessori Charter </t>
  </si>
  <si>
    <t>CA-0125567</t>
  </si>
  <si>
    <t xml:space="preserve">Yu Ming Charter </t>
  </si>
  <si>
    <t>CA-0124172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</si>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</sst>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4">
    <font>
      <sz val="10"/>
      <name val="Arial"/>
      <family val="2"/>
    </font>
    <font>
      <b/>
      <sz val="14"/>
      <name val="Palatino Linotype"/>
      <family val="1"/>
    </font>
    <font>
      <sz val="15"/>
      <name val="Palatino Linotype"/>
      <family val="1"/>
    </font>
    <font>
      <sz val="14"/>
      <name val="Palatino Linotyp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3" xfId="0" applyFont="1" applyBorder="1" applyAlignment="1">
      <alignment horizontal="right"/>
    </xf>
    <xf numFmtId="165" fontId="2" fillId="0" borderId="3" xfId="0" applyNumberFormat="1" applyFont="1" applyBorder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 topLeftCell="F58">
      <selection activeCell="N76" sqref="B76:N76"/>
    </sheetView>
  </sheetViews>
  <sheetFormatPr defaultColWidth="12.57421875" defaultRowHeight="12.75"/>
  <cols>
    <col min="1" max="1" width="17.140625" style="0" customWidth="1"/>
    <col min="2" max="2" width="74.7109375" style="0" customWidth="1"/>
    <col min="3" max="3" width="19.28125" style="0" customWidth="1"/>
    <col min="4" max="4" width="24.28125" style="0" customWidth="1"/>
    <col min="5" max="5" width="11.57421875" style="0" customWidth="1"/>
    <col min="6" max="6" width="14.8515625" style="0" customWidth="1"/>
    <col min="7" max="7" width="14.7109375" style="0" customWidth="1"/>
    <col min="8" max="8" width="18.28125" style="0" customWidth="1"/>
    <col min="9" max="9" width="19.8515625" style="0" customWidth="1"/>
    <col min="10" max="10" width="17.7109375" style="0" customWidth="1"/>
    <col min="11" max="11" width="15.7109375" style="0" customWidth="1"/>
    <col min="12" max="12" width="21.28125" style="0" customWidth="1"/>
    <col min="13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4" ht="12.75">
      <c r="A2" s="2" t="s">
        <v>12</v>
      </c>
      <c r="B2" s="3" t="s">
        <v>13</v>
      </c>
      <c r="C2" s="4">
        <v>602165</v>
      </c>
      <c r="D2" s="5" t="s">
        <v>14</v>
      </c>
      <c r="E2" s="3">
        <v>1</v>
      </c>
      <c r="F2" s="6">
        <v>557</v>
      </c>
      <c r="G2" s="6">
        <v>24</v>
      </c>
      <c r="H2" s="7">
        <v>1600000</v>
      </c>
      <c r="I2" s="7">
        <v>2092000</v>
      </c>
      <c r="J2" s="7">
        <v>5804000</v>
      </c>
      <c r="K2" s="8">
        <f>J2*M2</f>
        <v>2611800</v>
      </c>
      <c r="L2" s="8">
        <f>J2-K2</f>
        <v>3192200</v>
      </c>
      <c r="M2" s="9">
        <v>0.45</v>
      </c>
      <c r="N2" s="10">
        <f>L2/(H2+I2+K2)</f>
        <v>0.5063929693200926</v>
      </c>
    </row>
    <row r="3" spans="1:14" ht="12.75">
      <c r="A3" s="2" t="s">
        <v>12</v>
      </c>
      <c r="B3" s="3" t="s">
        <v>15</v>
      </c>
      <c r="C3" s="4">
        <v>601664</v>
      </c>
      <c r="D3" s="5" t="s">
        <v>16</v>
      </c>
      <c r="E3" s="3">
        <v>1</v>
      </c>
      <c r="F3" s="6">
        <v>398</v>
      </c>
      <c r="G3" s="6">
        <v>18</v>
      </c>
      <c r="H3" s="7">
        <v>209000</v>
      </c>
      <c r="I3" s="7">
        <v>1748000</v>
      </c>
      <c r="J3" s="7">
        <v>2146000</v>
      </c>
      <c r="K3" s="8">
        <f>J3*M3</f>
        <v>965700</v>
      </c>
      <c r="L3" s="8">
        <f>J3-K3</f>
        <v>1180300</v>
      </c>
      <c r="M3" s="9">
        <v>0.45</v>
      </c>
      <c r="N3" s="10">
        <f>L3/(H3+I3+K3)</f>
        <v>0.4038389160707565</v>
      </c>
    </row>
    <row r="4" spans="1:14" ht="12.75">
      <c r="A4" s="2" t="s">
        <v>12</v>
      </c>
      <c r="B4" s="3" t="s">
        <v>17</v>
      </c>
      <c r="C4" s="4">
        <v>691051</v>
      </c>
      <c r="D4" s="5" t="s">
        <v>18</v>
      </c>
      <c r="E4" s="3">
        <v>5</v>
      </c>
      <c r="F4" s="6">
        <v>264</v>
      </c>
      <c r="G4" s="6">
        <v>19</v>
      </c>
      <c r="H4" s="7">
        <v>3873000</v>
      </c>
      <c r="I4" s="7">
        <v>47804000</v>
      </c>
      <c r="J4" s="7">
        <v>19464000</v>
      </c>
      <c r="K4" s="8">
        <f>J4*M4</f>
        <v>8758800</v>
      </c>
      <c r="L4" s="8">
        <f>J4-K4</f>
        <v>10705200</v>
      </c>
      <c r="M4" s="9">
        <v>0.45</v>
      </c>
      <c r="N4" s="10">
        <f>L4/(H4+I4+K4)</f>
        <v>0.17713342091938883</v>
      </c>
    </row>
    <row r="5" spans="1:14" ht="12.75">
      <c r="A5" s="2" t="s">
        <v>12</v>
      </c>
      <c r="B5" s="3" t="s">
        <v>19</v>
      </c>
      <c r="C5" s="4">
        <v>601770</v>
      </c>
      <c r="D5" s="5" t="s">
        <v>20</v>
      </c>
      <c r="E5" s="3">
        <v>16</v>
      </c>
      <c r="F5" s="6">
        <v>8830</v>
      </c>
      <c r="G5" s="6">
        <v>374</v>
      </c>
      <c r="H5" s="7">
        <v>11890000</v>
      </c>
      <c r="I5" s="7">
        <v>88535000</v>
      </c>
      <c r="J5" s="7">
        <v>70407000</v>
      </c>
      <c r="K5" s="8">
        <f>J5*M5</f>
        <v>31683150</v>
      </c>
      <c r="L5" s="8">
        <f>J5-K5</f>
        <v>38723850</v>
      </c>
      <c r="M5" s="9">
        <v>0.45</v>
      </c>
      <c r="N5" s="10">
        <f>L5/(H5+I5+K5)</f>
        <v>0.29312233953771966</v>
      </c>
    </row>
    <row r="6" spans="1:14" ht="12.75">
      <c r="A6" s="2" t="s">
        <v>12</v>
      </c>
      <c r="B6" s="3" t="s">
        <v>21</v>
      </c>
      <c r="C6" s="4">
        <v>601860</v>
      </c>
      <c r="D6" s="5" t="s">
        <v>22</v>
      </c>
      <c r="E6" s="3">
        <v>6</v>
      </c>
      <c r="F6" s="6">
        <v>3529</v>
      </c>
      <c r="G6" s="6">
        <v>170</v>
      </c>
      <c r="H6" s="7">
        <v>9453000</v>
      </c>
      <c r="I6" s="7">
        <v>27498000</v>
      </c>
      <c r="J6" s="7">
        <v>44237000</v>
      </c>
      <c r="K6" s="8">
        <f>J6*M6</f>
        <v>19906650</v>
      </c>
      <c r="L6" s="8">
        <f>J6-K6</f>
        <v>24330350</v>
      </c>
      <c r="M6" s="9">
        <v>0.45</v>
      </c>
      <c r="N6" s="10">
        <f>L6/(H6+I6+K6)</f>
        <v>0.42791691179638974</v>
      </c>
    </row>
    <row r="7" spans="1:14" ht="12.75">
      <c r="A7" s="2" t="s">
        <v>12</v>
      </c>
      <c r="B7" s="3" t="s">
        <v>23</v>
      </c>
      <c r="C7" s="4">
        <v>601635</v>
      </c>
      <c r="D7" s="5" t="s">
        <v>24</v>
      </c>
      <c r="E7" s="3">
        <v>1</v>
      </c>
      <c r="F7" s="6">
        <v>143</v>
      </c>
      <c r="G7" s="6">
        <v>9</v>
      </c>
      <c r="H7" s="7">
        <v>496000</v>
      </c>
      <c r="I7" s="7">
        <v>702000</v>
      </c>
      <c r="J7" s="7">
        <v>1524000</v>
      </c>
      <c r="K7" s="8">
        <f>J7*M7</f>
        <v>685800</v>
      </c>
      <c r="L7" s="8">
        <f>J7-K7</f>
        <v>838200</v>
      </c>
      <c r="M7" s="9">
        <v>0.45</v>
      </c>
      <c r="N7" s="10">
        <f>L7/(H7+I7+K7)</f>
        <v>0.4449516933857097</v>
      </c>
    </row>
    <row r="8" spans="1:14" ht="12.75">
      <c r="A8" s="2" t="s">
        <v>12</v>
      </c>
      <c r="B8" s="3" t="s">
        <v>25</v>
      </c>
      <c r="C8" s="4">
        <v>601479</v>
      </c>
      <c r="D8" s="5" t="s">
        <v>26</v>
      </c>
      <c r="E8" s="3">
        <v>1</v>
      </c>
      <c r="F8" s="6">
        <v>225</v>
      </c>
      <c r="G8" s="6">
        <v>10</v>
      </c>
      <c r="H8" s="7">
        <v>737000</v>
      </c>
      <c r="I8" s="7">
        <v>840000</v>
      </c>
      <c r="J8" s="7">
        <v>1885000</v>
      </c>
      <c r="K8" s="8">
        <f>J8*M8</f>
        <v>848250</v>
      </c>
      <c r="L8" s="8">
        <f>J8-K8</f>
        <v>1036750</v>
      </c>
      <c r="M8" s="9">
        <v>0.45</v>
      </c>
      <c r="N8" s="10">
        <f>L8/(H8+I8+K8)</f>
        <v>0.42748170291722504</v>
      </c>
    </row>
    <row r="9" spans="1:14" ht="12.75">
      <c r="A9" s="2" t="s">
        <v>12</v>
      </c>
      <c r="B9" s="3" t="s">
        <v>27</v>
      </c>
      <c r="C9" s="4">
        <v>601880</v>
      </c>
      <c r="D9" s="5" t="s">
        <v>28</v>
      </c>
      <c r="E9" s="3">
        <v>1</v>
      </c>
      <c r="F9" s="6">
        <v>625</v>
      </c>
      <c r="G9" s="6">
        <v>17</v>
      </c>
      <c r="H9" s="7">
        <v>2070000</v>
      </c>
      <c r="I9" s="7">
        <v>2168000</v>
      </c>
      <c r="J9" s="7">
        <v>5070000</v>
      </c>
      <c r="K9" s="8">
        <f>J9*M9</f>
        <v>2281500</v>
      </c>
      <c r="L9" s="8">
        <f>J9-K9</f>
        <v>2788500</v>
      </c>
      <c r="M9" s="9">
        <v>0.45</v>
      </c>
      <c r="N9" s="10">
        <f>L9/(H9+I9+K9)</f>
        <v>0.42771684945164506</v>
      </c>
    </row>
    <row r="10" spans="1:14" ht="12.75">
      <c r="A10" s="2" t="s">
        <v>12</v>
      </c>
      <c r="B10" s="3" t="s">
        <v>29</v>
      </c>
      <c r="C10" s="4">
        <v>602227</v>
      </c>
      <c r="D10" s="5" t="s">
        <v>30</v>
      </c>
      <c r="E10" s="3">
        <v>1</v>
      </c>
      <c r="F10" s="6">
        <v>433</v>
      </c>
      <c r="G10" s="6">
        <v>12</v>
      </c>
      <c r="H10" s="7">
        <v>1342000</v>
      </c>
      <c r="I10" s="7">
        <v>1333000</v>
      </c>
      <c r="J10" s="7">
        <v>3964000</v>
      </c>
      <c r="K10" s="8">
        <f>J10*M10</f>
        <v>1783800</v>
      </c>
      <c r="L10" s="8">
        <f>J10-K10</f>
        <v>2180200</v>
      </c>
      <c r="M10" s="9">
        <v>0.45</v>
      </c>
      <c r="N10" s="10">
        <f>L10/(H10+I10+K10)</f>
        <v>0.4889656409796358</v>
      </c>
    </row>
    <row r="11" spans="1:14" ht="12.75">
      <c r="A11" s="2" t="s">
        <v>12</v>
      </c>
      <c r="B11" s="3" t="s">
        <v>31</v>
      </c>
      <c r="C11" s="4">
        <v>602462</v>
      </c>
      <c r="D11" s="5" t="s">
        <v>32</v>
      </c>
      <c r="E11" s="3">
        <v>1</v>
      </c>
      <c r="F11" s="6">
        <v>404</v>
      </c>
      <c r="G11" s="6">
        <v>27</v>
      </c>
      <c r="H11" s="7">
        <v>569000</v>
      </c>
      <c r="I11" s="7">
        <v>1913000</v>
      </c>
      <c r="J11" s="7">
        <v>4005000</v>
      </c>
      <c r="K11" s="8">
        <f>J11*M11</f>
        <v>1802250</v>
      </c>
      <c r="L11" s="8">
        <f>J11-K11</f>
        <v>2202750</v>
      </c>
      <c r="M11" s="9">
        <v>0.45</v>
      </c>
      <c r="N11" s="10">
        <f>L11/(H11+I11+K11)</f>
        <v>0.5141506681449495</v>
      </c>
    </row>
    <row r="12" spans="1:14" ht="12.75">
      <c r="A12" s="2" t="s">
        <v>12</v>
      </c>
      <c r="B12" s="3" t="s">
        <v>33</v>
      </c>
      <c r="C12" s="4">
        <v>601704</v>
      </c>
      <c r="D12" s="5" t="s">
        <v>34</v>
      </c>
      <c r="E12" s="3">
        <v>1</v>
      </c>
      <c r="F12" s="6">
        <v>492</v>
      </c>
      <c r="G12" s="6">
        <v>22</v>
      </c>
      <c r="H12" s="7">
        <v>840000</v>
      </c>
      <c r="I12" s="7">
        <v>1794000</v>
      </c>
      <c r="J12" s="7">
        <v>4370000</v>
      </c>
      <c r="K12" s="8">
        <f>J12*M12</f>
        <v>1966500</v>
      </c>
      <c r="L12" s="8">
        <f>J12-K12</f>
        <v>2403500</v>
      </c>
      <c r="M12" s="9">
        <v>0.45</v>
      </c>
      <c r="N12" s="10">
        <f>L12/(H12+I12+K12)</f>
        <v>0.5224432126942724</v>
      </c>
    </row>
    <row r="13" spans="1:14" ht="12.75">
      <c r="A13" s="2" t="s">
        <v>12</v>
      </c>
      <c r="B13" s="3" t="s">
        <v>35</v>
      </c>
      <c r="C13" s="4">
        <v>602046</v>
      </c>
      <c r="D13" s="5" t="s">
        <v>36</v>
      </c>
      <c r="E13" s="3">
        <v>1</v>
      </c>
      <c r="F13" s="6">
        <v>523</v>
      </c>
      <c r="G13" s="6">
        <v>21</v>
      </c>
      <c r="H13" s="7">
        <v>972000</v>
      </c>
      <c r="I13" s="7">
        <v>3409000</v>
      </c>
      <c r="J13" s="7">
        <v>4866000</v>
      </c>
      <c r="K13" s="8">
        <f>J13*M13</f>
        <v>2189700</v>
      </c>
      <c r="L13" s="8">
        <f>J13-K13</f>
        <v>2676300</v>
      </c>
      <c r="M13" s="9">
        <v>0.45</v>
      </c>
      <c r="N13" s="10">
        <f>L13/(H13+I13+K13)</f>
        <v>0.40730820156147746</v>
      </c>
    </row>
    <row r="14" spans="1:14" ht="12.75">
      <c r="A14" s="2" t="s">
        <v>12</v>
      </c>
      <c r="B14" s="3" t="s">
        <v>37</v>
      </c>
      <c r="C14" s="4">
        <v>602112</v>
      </c>
      <c r="D14" s="5" t="s">
        <v>38</v>
      </c>
      <c r="E14" s="3">
        <v>1</v>
      </c>
      <c r="F14" s="6">
        <v>201</v>
      </c>
      <c r="G14" s="6">
        <v>9</v>
      </c>
      <c r="H14" s="7">
        <v>666000</v>
      </c>
      <c r="I14" s="7">
        <v>1421000</v>
      </c>
      <c r="J14" s="7">
        <v>2837000</v>
      </c>
      <c r="K14" s="8">
        <f>J14*M14</f>
        <v>1276650</v>
      </c>
      <c r="L14" s="8">
        <f>J14-K14</f>
        <v>1560350</v>
      </c>
      <c r="M14" s="9">
        <v>0.45</v>
      </c>
      <c r="N14" s="10">
        <f>L14/(H14+I14+K14)</f>
        <v>0.46388595721909237</v>
      </c>
    </row>
    <row r="15" spans="1:14" ht="12.75">
      <c r="A15" s="2" t="s">
        <v>12</v>
      </c>
      <c r="B15" s="3" t="s">
        <v>39</v>
      </c>
      <c r="C15" s="4">
        <v>601552</v>
      </c>
      <c r="D15" s="5" t="s">
        <v>40</v>
      </c>
      <c r="E15" s="3">
        <v>1</v>
      </c>
      <c r="F15" s="6">
        <v>432</v>
      </c>
      <c r="G15" s="6">
        <v>21</v>
      </c>
      <c r="H15" s="7">
        <v>1209000</v>
      </c>
      <c r="I15" s="7">
        <v>2762000</v>
      </c>
      <c r="J15" s="7">
        <v>6231000</v>
      </c>
      <c r="K15" s="8">
        <f>J15*M15</f>
        <v>2803950</v>
      </c>
      <c r="L15" s="8">
        <f>J15-K15</f>
        <v>3427050</v>
      </c>
      <c r="M15" s="9">
        <v>0.45</v>
      </c>
      <c r="N15" s="10">
        <f>L15/(H15+I15+K15)</f>
        <v>0.5058413715230371</v>
      </c>
    </row>
    <row r="16" spans="1:14" ht="12.75">
      <c r="A16" s="2" t="s">
        <v>12</v>
      </c>
      <c r="B16" s="3" t="s">
        <v>41</v>
      </c>
      <c r="C16" s="4">
        <v>602212</v>
      </c>
      <c r="D16" s="5" t="s">
        <v>42</v>
      </c>
      <c r="E16" s="3">
        <v>1</v>
      </c>
      <c r="F16" s="6">
        <v>451</v>
      </c>
      <c r="G16" s="6">
        <v>21</v>
      </c>
      <c r="H16" s="7">
        <v>1060000</v>
      </c>
      <c r="I16" s="7">
        <v>2409000</v>
      </c>
      <c r="J16" s="7">
        <v>5560000</v>
      </c>
      <c r="K16" s="8">
        <f>J16*M16</f>
        <v>2502000</v>
      </c>
      <c r="L16" s="8">
        <f>J16-K16</f>
        <v>3058000</v>
      </c>
      <c r="M16" s="9">
        <v>0.45</v>
      </c>
      <c r="N16" s="10">
        <f>L16/(H16+I16+K16)</f>
        <v>0.5121420197621839</v>
      </c>
    </row>
    <row r="17" spans="1:14" ht="12.75">
      <c r="A17" s="2" t="s">
        <v>12</v>
      </c>
      <c r="B17" s="3" t="s">
        <v>43</v>
      </c>
      <c r="C17" s="4">
        <v>602448</v>
      </c>
      <c r="D17" s="5" t="s">
        <v>44</v>
      </c>
      <c r="E17" s="3">
        <v>1</v>
      </c>
      <c r="F17" s="6">
        <v>392</v>
      </c>
      <c r="G17" s="6">
        <v>15</v>
      </c>
      <c r="H17" s="7">
        <v>828000</v>
      </c>
      <c r="I17" s="7">
        <v>1267000</v>
      </c>
      <c r="J17" s="7">
        <v>3952000</v>
      </c>
      <c r="K17" s="8">
        <f>J17*M17</f>
        <v>1778400</v>
      </c>
      <c r="L17" s="8">
        <f>J17-K17</f>
        <v>2173600</v>
      </c>
      <c r="M17" s="9">
        <v>0.45</v>
      </c>
      <c r="N17" s="10">
        <f>L17/(H17+I17+K17)</f>
        <v>0.5611607373367068</v>
      </c>
    </row>
    <row r="18" spans="1:14" ht="12.75">
      <c r="A18" s="2" t="s">
        <v>12</v>
      </c>
      <c r="B18" s="3" t="s">
        <v>45</v>
      </c>
      <c r="C18" s="4">
        <v>601496</v>
      </c>
      <c r="D18" s="5" t="s">
        <v>46</v>
      </c>
      <c r="E18" s="3">
        <v>1</v>
      </c>
      <c r="F18" s="6">
        <v>243</v>
      </c>
      <c r="G18" s="6">
        <v>12</v>
      </c>
      <c r="H18" s="7">
        <v>763000</v>
      </c>
      <c r="I18" s="7">
        <v>1301000</v>
      </c>
      <c r="J18" s="7">
        <v>2767000</v>
      </c>
      <c r="K18" s="8">
        <f>J18*M18</f>
        <v>1245150</v>
      </c>
      <c r="L18" s="8">
        <f>J18-K18</f>
        <v>1521850</v>
      </c>
      <c r="M18" s="9">
        <v>0.45</v>
      </c>
      <c r="N18" s="10">
        <f>L18/(H18+I18+K18)</f>
        <v>0.45989151292628017</v>
      </c>
    </row>
    <row r="19" spans="1:14" ht="12.75">
      <c r="A19" s="2" t="s">
        <v>12</v>
      </c>
      <c r="B19" s="3" t="s">
        <v>47</v>
      </c>
      <c r="C19" s="4">
        <v>602459</v>
      </c>
      <c r="D19" s="5" t="s">
        <v>48</v>
      </c>
      <c r="E19" s="3">
        <v>1</v>
      </c>
      <c r="F19" s="6">
        <v>146</v>
      </c>
      <c r="G19" s="6">
        <v>9</v>
      </c>
      <c r="H19" s="7">
        <v>457000</v>
      </c>
      <c r="I19" s="7">
        <v>1022000</v>
      </c>
      <c r="J19" s="7">
        <v>1707000</v>
      </c>
      <c r="K19" s="8">
        <f>J19*M19</f>
        <v>768150</v>
      </c>
      <c r="L19" s="8">
        <f>J19-K19</f>
        <v>938850</v>
      </c>
      <c r="M19" s="9">
        <v>0.45</v>
      </c>
      <c r="N19" s="10">
        <f>L19/(H19+I19+K19)</f>
        <v>0.41779587477471464</v>
      </c>
    </row>
    <row r="20" spans="1:14" ht="12.75">
      <c r="A20" s="2" t="s">
        <v>12</v>
      </c>
      <c r="B20" s="3" t="s">
        <v>49</v>
      </c>
      <c r="C20" s="4">
        <v>601827</v>
      </c>
      <c r="D20" s="5" t="s">
        <v>50</v>
      </c>
      <c r="E20" s="3">
        <v>1</v>
      </c>
      <c r="F20" s="6">
        <v>349</v>
      </c>
      <c r="G20" s="6">
        <v>13</v>
      </c>
      <c r="H20" s="7">
        <v>786000</v>
      </c>
      <c r="I20" s="7">
        <v>1613000</v>
      </c>
      <c r="J20" s="7">
        <v>2630000</v>
      </c>
      <c r="K20" s="8">
        <f>J20*M20</f>
        <v>1183500</v>
      </c>
      <c r="L20" s="8">
        <f>J20-K20</f>
        <v>1446500</v>
      </c>
      <c r="M20" s="9">
        <v>0.45</v>
      </c>
      <c r="N20" s="10">
        <f>L20/(H20+I20+K20)</f>
        <v>0.40376831821353804</v>
      </c>
    </row>
    <row r="21" spans="1:14" ht="12.75">
      <c r="A21" s="2" t="s">
        <v>12</v>
      </c>
      <c r="B21" s="3" t="s">
        <v>51</v>
      </c>
      <c r="C21" s="4">
        <v>604740</v>
      </c>
      <c r="D21" s="5" t="s">
        <v>52</v>
      </c>
      <c r="E21" s="3">
        <v>18</v>
      </c>
      <c r="F21" s="6">
        <v>9073</v>
      </c>
      <c r="G21" s="6">
        <v>529</v>
      </c>
      <c r="H21" s="7">
        <v>12945000</v>
      </c>
      <c r="I21" s="7">
        <v>141471000</v>
      </c>
      <c r="J21" s="7">
        <v>66734000</v>
      </c>
      <c r="K21" s="8">
        <f>J21*M21</f>
        <v>30030300</v>
      </c>
      <c r="L21" s="8">
        <f>J21-K21</f>
        <v>36703700</v>
      </c>
      <c r="M21" s="9">
        <v>0.45</v>
      </c>
      <c r="N21" s="10">
        <f>L21/(H21+I21+K21)</f>
        <v>0.19899396192821434</v>
      </c>
    </row>
    <row r="22" spans="1:14" ht="12.75">
      <c r="A22" s="2" t="s">
        <v>12</v>
      </c>
      <c r="B22" s="3" t="s">
        <v>53</v>
      </c>
      <c r="C22" s="4">
        <v>600002</v>
      </c>
      <c r="D22" s="5" t="s">
        <v>54</v>
      </c>
      <c r="E22" s="3">
        <v>1</v>
      </c>
      <c r="F22" s="6">
        <v>55</v>
      </c>
      <c r="G22" s="6">
        <v>12</v>
      </c>
      <c r="H22" s="7">
        <v>0</v>
      </c>
      <c r="I22" s="7">
        <v>0</v>
      </c>
      <c r="J22" s="7">
        <v>0</v>
      </c>
      <c r="K22" s="8">
        <f>J22*M22</f>
        <v>0</v>
      </c>
      <c r="L22" s="8">
        <f>J22-K22</f>
        <v>0</v>
      </c>
      <c r="M22" s="9">
        <v>0.45</v>
      </c>
      <c r="N22" s="10" t="s">
        <v>55</v>
      </c>
    </row>
    <row r="23" spans="1:14" ht="12.75">
      <c r="A23" s="2" t="s">
        <v>12</v>
      </c>
      <c r="B23" s="3" t="s">
        <v>56</v>
      </c>
      <c r="C23" s="4">
        <v>600003</v>
      </c>
      <c r="D23" s="5" t="s">
        <v>57</v>
      </c>
      <c r="E23" s="3">
        <v>1</v>
      </c>
      <c r="F23" s="6">
        <v>294</v>
      </c>
      <c r="G23" s="6">
        <v>71</v>
      </c>
      <c r="H23" s="7">
        <v>0</v>
      </c>
      <c r="I23" s="7">
        <v>0</v>
      </c>
      <c r="J23" s="7">
        <v>0</v>
      </c>
      <c r="K23" s="8">
        <f>J23*M23</f>
        <v>0</v>
      </c>
      <c r="L23" s="8">
        <f>J23-K23</f>
        <v>0</v>
      </c>
      <c r="M23" s="9">
        <v>0.45</v>
      </c>
      <c r="N23" s="10" t="s">
        <v>55</v>
      </c>
    </row>
    <row r="24" spans="1:14" ht="12.75">
      <c r="A24" s="2" t="s">
        <v>12</v>
      </c>
      <c r="B24" s="3" t="s">
        <v>58</v>
      </c>
      <c r="C24" s="4">
        <v>607800</v>
      </c>
      <c r="D24" s="5" t="s">
        <v>59</v>
      </c>
      <c r="E24" s="3">
        <v>16</v>
      </c>
      <c r="F24" s="6">
        <v>9207</v>
      </c>
      <c r="G24" s="6">
        <v>401</v>
      </c>
      <c r="H24" s="7">
        <v>17766000</v>
      </c>
      <c r="I24" s="7">
        <v>43901000</v>
      </c>
      <c r="J24" s="7">
        <v>99837000</v>
      </c>
      <c r="K24" s="8">
        <f>J24*M24</f>
        <v>44926650</v>
      </c>
      <c r="L24" s="8">
        <f>J24-K24</f>
        <v>54910350</v>
      </c>
      <c r="M24" s="9">
        <v>0.45</v>
      </c>
      <c r="N24" s="10">
        <f>L24/(H24+I24+K24)</f>
        <v>0.5151371587331891</v>
      </c>
    </row>
    <row r="25" spans="1:14" ht="12.75">
      <c r="A25" s="2" t="s">
        <v>12</v>
      </c>
      <c r="B25" s="3" t="s">
        <v>60</v>
      </c>
      <c r="C25" s="4">
        <v>601691</v>
      </c>
      <c r="D25" s="5" t="s">
        <v>61</v>
      </c>
      <c r="E25" s="3">
        <v>1</v>
      </c>
      <c r="F25" s="6">
        <v>183</v>
      </c>
      <c r="G25" s="6">
        <v>8</v>
      </c>
      <c r="H25" s="7">
        <v>837000</v>
      </c>
      <c r="I25" s="7">
        <v>1092000</v>
      </c>
      <c r="J25" s="7">
        <v>2172000</v>
      </c>
      <c r="K25" s="8">
        <f>J25*M25</f>
        <v>977400</v>
      </c>
      <c r="L25" s="8">
        <f>J25-K25</f>
        <v>1194600</v>
      </c>
      <c r="M25" s="9">
        <v>0.45</v>
      </c>
      <c r="N25" s="10">
        <f>L25/(H25+I25+K25)</f>
        <v>0.4110239471511148</v>
      </c>
    </row>
    <row r="26" spans="1:14" ht="12.75">
      <c r="A26" s="2" t="s">
        <v>12</v>
      </c>
      <c r="B26" s="3" t="s">
        <v>62</v>
      </c>
      <c r="C26" s="4">
        <v>602159</v>
      </c>
      <c r="D26" s="5" t="s">
        <v>63</v>
      </c>
      <c r="E26" s="3">
        <v>1</v>
      </c>
      <c r="F26" s="6">
        <v>494</v>
      </c>
      <c r="G26" s="6">
        <v>45</v>
      </c>
      <c r="H26" s="7">
        <v>78000</v>
      </c>
      <c r="I26" s="7">
        <v>346000</v>
      </c>
      <c r="J26" s="7">
        <v>3950000</v>
      </c>
      <c r="K26" s="8">
        <f>J26*M26</f>
        <v>1777500</v>
      </c>
      <c r="L26" s="8">
        <f>J26-K26</f>
        <v>2172500</v>
      </c>
      <c r="M26" s="9">
        <v>0.45</v>
      </c>
      <c r="N26" s="10">
        <f>L26/(H26+I26+K26)</f>
        <v>0.9868271632977516</v>
      </c>
    </row>
    <row r="27" spans="1:14" ht="12.75">
      <c r="A27" s="2" t="s">
        <v>12</v>
      </c>
      <c r="B27" s="3" t="s">
        <v>64</v>
      </c>
      <c r="C27" s="4">
        <v>601718</v>
      </c>
      <c r="D27" s="5" t="s">
        <v>65</v>
      </c>
      <c r="E27" s="3">
        <v>1</v>
      </c>
      <c r="F27" s="6">
        <v>483</v>
      </c>
      <c r="G27" s="6">
        <v>23</v>
      </c>
      <c r="H27" s="7">
        <v>508000</v>
      </c>
      <c r="I27" s="7">
        <v>1880000</v>
      </c>
      <c r="J27" s="7">
        <v>6148000</v>
      </c>
      <c r="K27" s="8">
        <f>J27*M27</f>
        <v>2766600</v>
      </c>
      <c r="L27" s="8">
        <f>J27-K27</f>
        <v>3381400</v>
      </c>
      <c r="M27" s="9">
        <v>0.45</v>
      </c>
      <c r="N27" s="10">
        <f>L27/(H27+I27+K27)</f>
        <v>0.6559965855740504</v>
      </c>
    </row>
    <row r="28" spans="1:14" ht="12.75">
      <c r="A28" s="2" t="s">
        <v>12</v>
      </c>
      <c r="B28" s="3" t="s">
        <v>66</v>
      </c>
      <c r="C28" s="4">
        <v>601493</v>
      </c>
      <c r="D28" s="5" t="s">
        <v>67</v>
      </c>
      <c r="E28" s="3">
        <v>1</v>
      </c>
      <c r="F28" s="6">
        <v>259</v>
      </c>
      <c r="G28" s="6">
        <v>12</v>
      </c>
      <c r="H28" s="7">
        <v>504000</v>
      </c>
      <c r="I28" s="7">
        <v>1276000</v>
      </c>
      <c r="J28" s="7">
        <v>3013000</v>
      </c>
      <c r="K28" s="8">
        <f>J28*M28</f>
        <v>1355850</v>
      </c>
      <c r="L28" s="8">
        <f>J28-K28</f>
        <v>1657150</v>
      </c>
      <c r="M28" s="9">
        <v>0.45</v>
      </c>
      <c r="N28" s="10">
        <f>L28/(H28+I28+K28)</f>
        <v>0.5284532104533061</v>
      </c>
    </row>
    <row r="29" spans="1:14" ht="12.75">
      <c r="A29" s="2" t="s">
        <v>12</v>
      </c>
      <c r="B29" s="3" t="s">
        <v>68</v>
      </c>
      <c r="C29" s="4">
        <v>600019</v>
      </c>
      <c r="D29" s="5" t="s">
        <v>69</v>
      </c>
      <c r="E29" s="3">
        <v>15</v>
      </c>
      <c r="F29" s="6">
        <v>12557</v>
      </c>
      <c r="G29" s="6">
        <v>526</v>
      </c>
      <c r="H29" s="7">
        <v>7834000</v>
      </c>
      <c r="I29" s="7">
        <v>111900000</v>
      </c>
      <c r="J29" s="7">
        <v>97718000</v>
      </c>
      <c r="K29" s="8">
        <f>J29*M29</f>
        <v>43973100</v>
      </c>
      <c r="L29" s="8">
        <f>J29-K29</f>
        <v>53744900</v>
      </c>
      <c r="M29" s="9">
        <v>0.45</v>
      </c>
      <c r="N29" s="10">
        <f>L29/(H29+I29+K29)</f>
        <v>0.32829913913324466</v>
      </c>
    </row>
    <row r="30" spans="1:14" ht="12.75">
      <c r="A30" s="2" t="s">
        <v>12</v>
      </c>
      <c r="B30" s="3" t="s">
        <v>70</v>
      </c>
      <c r="C30" s="4">
        <v>602192</v>
      </c>
      <c r="D30" s="5" t="s">
        <v>71</v>
      </c>
      <c r="E30" s="3">
        <v>1</v>
      </c>
      <c r="F30" s="6">
        <v>533</v>
      </c>
      <c r="G30" s="6">
        <v>25</v>
      </c>
      <c r="H30" s="7">
        <v>508000</v>
      </c>
      <c r="I30" s="7">
        <v>2679000</v>
      </c>
      <c r="J30" s="7">
        <v>4195000</v>
      </c>
      <c r="K30" s="8">
        <f>J30*M30</f>
        <v>1887750</v>
      </c>
      <c r="L30" s="8">
        <f>J30-K30</f>
        <v>2307250</v>
      </c>
      <c r="M30" s="9">
        <v>0.45</v>
      </c>
      <c r="N30" s="10">
        <f>L30/(H30+I30+K30)</f>
        <v>0.4546529385684024</v>
      </c>
    </row>
    <row r="31" spans="1:14" ht="12.75">
      <c r="A31" s="2" t="s">
        <v>12</v>
      </c>
      <c r="B31" s="3" t="s">
        <v>72</v>
      </c>
      <c r="C31" s="4">
        <v>601380</v>
      </c>
      <c r="D31" s="5" t="s">
        <v>73</v>
      </c>
      <c r="E31" s="3">
        <v>0</v>
      </c>
      <c r="F31" s="6">
        <v>0</v>
      </c>
      <c r="G31" s="6">
        <v>0</v>
      </c>
      <c r="H31" s="7">
        <v>424000</v>
      </c>
      <c r="I31" s="7">
        <v>10301000</v>
      </c>
      <c r="J31" s="7">
        <v>2262000</v>
      </c>
      <c r="K31" s="8">
        <f>J31*M31</f>
        <v>1017900</v>
      </c>
      <c r="L31" s="8">
        <f>J31-K31</f>
        <v>1244100</v>
      </c>
      <c r="M31" s="9">
        <v>0.45</v>
      </c>
      <c r="N31" s="10">
        <f>L31/(H31+I31+K31)</f>
        <v>0.10594486881434739</v>
      </c>
    </row>
    <row r="32" spans="1:14" ht="12.75">
      <c r="A32" s="2" t="s">
        <v>12</v>
      </c>
      <c r="B32" s="3" t="s">
        <v>74</v>
      </c>
      <c r="C32" s="4">
        <v>612630</v>
      </c>
      <c r="D32" s="5" t="s">
        <v>75</v>
      </c>
      <c r="E32" s="3">
        <v>3</v>
      </c>
      <c r="F32" s="6">
        <v>627</v>
      </c>
      <c r="G32" s="6">
        <v>35</v>
      </c>
      <c r="H32" s="7">
        <v>2199000</v>
      </c>
      <c r="I32" s="7">
        <v>20559000</v>
      </c>
      <c r="J32" s="7">
        <v>2784000</v>
      </c>
      <c r="K32" s="8">
        <f>J32*M32</f>
        <v>1252800</v>
      </c>
      <c r="L32" s="8">
        <f>J32-K32</f>
        <v>1531200</v>
      </c>
      <c r="M32" s="9">
        <v>0.45</v>
      </c>
      <c r="N32" s="10">
        <f>L32/(H32+I32+K32)</f>
        <v>0.06377130291368883</v>
      </c>
    </row>
    <row r="33" spans="1:14" ht="12.75">
      <c r="A33" s="2" t="s">
        <v>12</v>
      </c>
      <c r="B33" s="3" t="s">
        <v>76</v>
      </c>
      <c r="C33" s="4">
        <v>601614</v>
      </c>
      <c r="D33" s="5" t="s">
        <v>77</v>
      </c>
      <c r="E33" s="3">
        <v>1</v>
      </c>
      <c r="F33" s="6">
        <v>272</v>
      </c>
      <c r="G33" s="6">
        <v>16</v>
      </c>
      <c r="H33" s="7">
        <v>904000</v>
      </c>
      <c r="I33" s="7">
        <v>185300</v>
      </c>
      <c r="J33" s="7">
        <v>4087000</v>
      </c>
      <c r="K33" s="8">
        <f>J33*M33</f>
        <v>1839150</v>
      </c>
      <c r="L33" s="8">
        <f>J33-K33</f>
        <v>2247850</v>
      </c>
      <c r="M33" s="9">
        <v>0.45</v>
      </c>
      <c r="N33" s="10">
        <f>L33/(H33+I33+K33)</f>
        <v>0.7675903635028769</v>
      </c>
    </row>
    <row r="34" spans="1:14" ht="12.75">
      <c r="A34" s="2" t="s">
        <v>12</v>
      </c>
      <c r="B34" s="3" t="s">
        <v>78</v>
      </c>
      <c r="C34" s="4">
        <v>601839</v>
      </c>
      <c r="D34" s="5" t="s">
        <v>79</v>
      </c>
      <c r="E34" s="3">
        <v>1</v>
      </c>
      <c r="F34" s="6">
        <v>339</v>
      </c>
      <c r="G34" s="6">
        <v>17</v>
      </c>
      <c r="H34" s="7">
        <v>296000</v>
      </c>
      <c r="I34" s="7">
        <v>1699000</v>
      </c>
      <c r="J34" s="7">
        <v>2087000</v>
      </c>
      <c r="K34" s="8">
        <f>J34*M34</f>
        <v>939150</v>
      </c>
      <c r="L34" s="8">
        <f>J34-K34</f>
        <v>1147850</v>
      </c>
      <c r="M34" s="9">
        <v>0.45</v>
      </c>
      <c r="N34" s="10">
        <f>L34/(H34+I34+K34)</f>
        <v>0.39120358536543803</v>
      </c>
    </row>
    <row r="35" spans="1:14" ht="12.75">
      <c r="A35" s="2" t="s">
        <v>12</v>
      </c>
      <c r="B35" s="3" t="s">
        <v>80</v>
      </c>
      <c r="C35" s="4">
        <v>614400</v>
      </c>
      <c r="D35" s="5" t="s">
        <v>81</v>
      </c>
      <c r="E35" s="3">
        <v>44</v>
      </c>
      <c r="F35" s="6">
        <v>33107</v>
      </c>
      <c r="G35" s="6">
        <v>1405</v>
      </c>
      <c r="H35" s="7">
        <v>32307000</v>
      </c>
      <c r="I35" s="7">
        <v>217115000</v>
      </c>
      <c r="J35" s="7">
        <v>274127000</v>
      </c>
      <c r="K35" s="8">
        <f>J35*M35</f>
        <v>123357150</v>
      </c>
      <c r="L35" s="8">
        <f>J35-K35</f>
        <v>150769850</v>
      </c>
      <c r="M35" s="9">
        <v>0.45</v>
      </c>
      <c r="N35" s="10">
        <f>L35/(H35+I35+K35)</f>
        <v>0.40444818332784976</v>
      </c>
    </row>
    <row r="36" spans="1:14" ht="12.75">
      <c r="A36" s="2" t="s">
        <v>12</v>
      </c>
      <c r="B36" s="3" t="s">
        <v>82</v>
      </c>
      <c r="C36" s="4">
        <v>602523</v>
      </c>
      <c r="D36" s="5" t="s">
        <v>83</v>
      </c>
      <c r="E36" s="3">
        <v>1</v>
      </c>
      <c r="F36" s="6">
        <v>150</v>
      </c>
      <c r="G36" s="6">
        <v>6</v>
      </c>
      <c r="H36" s="7">
        <v>225000</v>
      </c>
      <c r="I36" s="7">
        <v>804000</v>
      </c>
      <c r="J36" s="7">
        <v>840000</v>
      </c>
      <c r="K36" s="8">
        <f>J36*M36</f>
        <v>378000</v>
      </c>
      <c r="L36" s="8">
        <f>J36-K36</f>
        <v>462000</v>
      </c>
      <c r="M36" s="9">
        <v>0.45</v>
      </c>
      <c r="N36" s="10">
        <f>L36/(H36+I36+K36)</f>
        <v>0.3283582089552239</v>
      </c>
    </row>
    <row r="37" spans="1:14" ht="12.75">
      <c r="A37" s="2" t="s">
        <v>12</v>
      </c>
      <c r="B37" s="3" t="s">
        <v>84</v>
      </c>
      <c r="C37" s="4">
        <v>616740</v>
      </c>
      <c r="D37" s="5" t="s">
        <v>85</v>
      </c>
      <c r="E37" s="3">
        <v>29</v>
      </c>
      <c r="F37" s="6">
        <v>17993</v>
      </c>
      <c r="G37" s="6">
        <v>851</v>
      </c>
      <c r="H37" s="7">
        <v>50401000</v>
      </c>
      <c r="I37" s="7">
        <v>144425000</v>
      </c>
      <c r="J37" s="7">
        <v>177942000</v>
      </c>
      <c r="K37" s="8">
        <f>J37*M37</f>
        <v>80073900</v>
      </c>
      <c r="L37" s="8">
        <f>J37-K37</f>
        <v>97868100</v>
      </c>
      <c r="M37" s="9">
        <v>0.45</v>
      </c>
      <c r="N37" s="10">
        <f>L37/(H37+I37+K37)</f>
        <v>0.35601358894637647</v>
      </c>
    </row>
    <row r="38" spans="1:14" ht="12.75">
      <c r="A38" s="2" t="s">
        <v>12</v>
      </c>
      <c r="B38" s="3" t="s">
        <v>86</v>
      </c>
      <c r="C38" s="4">
        <v>601647</v>
      </c>
      <c r="D38" s="5" t="s">
        <v>87</v>
      </c>
      <c r="E38" s="3">
        <v>1</v>
      </c>
      <c r="F38" s="6">
        <v>775</v>
      </c>
      <c r="G38" s="6">
        <v>29</v>
      </c>
      <c r="H38" s="7">
        <v>1047000</v>
      </c>
      <c r="I38" s="7">
        <v>3301000</v>
      </c>
      <c r="J38" s="7">
        <v>6354000</v>
      </c>
      <c r="K38" s="8">
        <f>J38*M38</f>
        <v>2859300</v>
      </c>
      <c r="L38" s="8">
        <f>J38-K38</f>
        <v>3494700</v>
      </c>
      <c r="M38" s="9">
        <v>0.45</v>
      </c>
      <c r="N38" s="10">
        <f>L38/(H38+I38+K38)</f>
        <v>0.4848833821264551</v>
      </c>
    </row>
    <row r="39" spans="1:14" ht="12.75">
      <c r="A39" s="2" t="s">
        <v>12</v>
      </c>
      <c r="B39" s="3" t="s">
        <v>88</v>
      </c>
      <c r="C39" s="4">
        <v>602276</v>
      </c>
      <c r="D39" s="5" t="s">
        <v>89</v>
      </c>
      <c r="E39" s="3">
        <v>1</v>
      </c>
      <c r="F39" s="6">
        <v>509</v>
      </c>
      <c r="G39" s="6">
        <v>23</v>
      </c>
      <c r="H39" s="7">
        <v>1045000</v>
      </c>
      <c r="I39" s="7">
        <v>2361000</v>
      </c>
      <c r="J39" s="7">
        <v>5041000</v>
      </c>
      <c r="K39" s="8">
        <f>J39*M39</f>
        <v>2268450</v>
      </c>
      <c r="L39" s="8">
        <f>J39-K39</f>
        <v>2772550</v>
      </c>
      <c r="M39" s="9">
        <v>0.45</v>
      </c>
      <c r="N39" s="10">
        <f>L39/(H39+I39+K39)</f>
        <v>0.4886024196177603</v>
      </c>
    </row>
    <row r="40" spans="1:14" ht="12.75">
      <c r="A40" s="2" t="s">
        <v>12</v>
      </c>
      <c r="B40" s="3" t="s">
        <v>90</v>
      </c>
      <c r="C40" s="4">
        <v>602152</v>
      </c>
      <c r="D40" s="5" t="s">
        <v>91</v>
      </c>
      <c r="E40" s="3">
        <v>1</v>
      </c>
      <c r="F40" s="6">
        <v>658</v>
      </c>
      <c r="G40" s="6">
        <v>38</v>
      </c>
      <c r="H40" s="7">
        <v>758000</v>
      </c>
      <c r="I40" s="7">
        <v>1813000</v>
      </c>
      <c r="J40" s="7">
        <v>6037000</v>
      </c>
      <c r="K40" s="8">
        <f>J40*M40</f>
        <v>2716650</v>
      </c>
      <c r="L40" s="8">
        <f>J40-K40</f>
        <v>3320350</v>
      </c>
      <c r="M40" s="9">
        <v>0.45</v>
      </c>
      <c r="N40" s="10">
        <f>L40/(H40+I40+K40)</f>
        <v>0.6279443609164752</v>
      </c>
    </row>
    <row r="41" spans="1:14" ht="12.75">
      <c r="A41" s="2" t="s">
        <v>12</v>
      </c>
      <c r="B41" s="3" t="s">
        <v>92</v>
      </c>
      <c r="C41" s="4">
        <v>602457</v>
      </c>
      <c r="D41" s="5" t="s">
        <v>93</v>
      </c>
      <c r="E41" s="3">
        <v>1</v>
      </c>
      <c r="F41" s="6">
        <v>421</v>
      </c>
      <c r="G41" s="6">
        <v>22</v>
      </c>
      <c r="H41" s="7">
        <v>534000</v>
      </c>
      <c r="I41" s="7">
        <v>1166000</v>
      </c>
      <c r="J41" s="7">
        <v>3548000</v>
      </c>
      <c r="K41" s="8">
        <f>J41*M41</f>
        <v>1596600</v>
      </c>
      <c r="L41" s="8">
        <f>J41-K41</f>
        <v>1951400</v>
      </c>
      <c r="M41" s="9">
        <v>0.45</v>
      </c>
      <c r="N41" s="10">
        <f>L41/(H41+I41+K41)</f>
        <v>0.5919432142207123</v>
      </c>
    </row>
    <row r="42" spans="1:14" ht="12.75">
      <c r="A42" s="2" t="s">
        <v>12</v>
      </c>
      <c r="B42" s="3" t="s">
        <v>94</v>
      </c>
      <c r="C42" s="4">
        <v>601977</v>
      </c>
      <c r="D42" s="5" t="s">
        <v>95</v>
      </c>
      <c r="E42" s="3">
        <v>1</v>
      </c>
      <c r="F42" s="6">
        <v>614</v>
      </c>
      <c r="G42" s="6">
        <v>25</v>
      </c>
      <c r="H42" s="7">
        <v>689000</v>
      </c>
      <c r="I42" s="7">
        <v>2375000</v>
      </c>
      <c r="J42" s="7">
        <v>4208000</v>
      </c>
      <c r="K42" s="8">
        <f>J42*M42</f>
        <v>1893600</v>
      </c>
      <c r="L42" s="8">
        <f>J42-K42</f>
        <v>2314400</v>
      </c>
      <c r="M42" s="9">
        <v>0.45</v>
      </c>
      <c r="N42" s="10">
        <f>L42/(H42+I42+K42)</f>
        <v>0.46683879296433756</v>
      </c>
    </row>
    <row r="43" spans="1:14" ht="12.75">
      <c r="A43" s="2" t="s">
        <v>12</v>
      </c>
      <c r="B43" s="3" t="s">
        <v>96</v>
      </c>
      <c r="C43" s="4">
        <v>601514</v>
      </c>
      <c r="D43" s="5" t="s">
        <v>97</v>
      </c>
      <c r="E43" s="3">
        <v>1</v>
      </c>
      <c r="F43" s="6">
        <v>282</v>
      </c>
      <c r="G43" s="6">
        <v>19</v>
      </c>
      <c r="H43" s="7">
        <v>234000</v>
      </c>
      <c r="I43" s="7">
        <v>1797000</v>
      </c>
      <c r="J43" s="7">
        <v>1893000</v>
      </c>
      <c r="K43" s="8">
        <f>J43*M43</f>
        <v>851850</v>
      </c>
      <c r="L43" s="8">
        <f>J43-K43</f>
        <v>1041150</v>
      </c>
      <c r="M43" s="9">
        <v>0.45</v>
      </c>
      <c r="N43" s="10">
        <f>L43/(H43+I43+K43)</f>
        <v>0.3611530256516988</v>
      </c>
    </row>
    <row r="44" spans="1:14" ht="12.75">
      <c r="A44" s="2" t="s">
        <v>12</v>
      </c>
      <c r="B44" s="3" t="s">
        <v>98</v>
      </c>
      <c r="C44" s="4">
        <v>602405</v>
      </c>
      <c r="D44" s="5" t="s">
        <v>99</v>
      </c>
      <c r="E44" s="3">
        <v>1</v>
      </c>
      <c r="F44" s="6">
        <v>463</v>
      </c>
      <c r="G44" s="6">
        <v>20</v>
      </c>
      <c r="H44" s="7">
        <v>378000</v>
      </c>
      <c r="I44" s="7">
        <v>3750000</v>
      </c>
      <c r="J44" s="7">
        <v>4735000</v>
      </c>
      <c r="K44" s="8">
        <f>J44*M44</f>
        <v>2130750</v>
      </c>
      <c r="L44" s="8">
        <f>J44-K44</f>
        <v>2604250</v>
      </c>
      <c r="M44" s="9">
        <v>0.45</v>
      </c>
      <c r="N44" s="10">
        <f>L44/(H44+I44+K44)</f>
        <v>0.41609746355102856</v>
      </c>
    </row>
    <row r="45" spans="1:14" ht="12.75">
      <c r="A45" s="2" t="s">
        <v>12</v>
      </c>
      <c r="B45" s="3" t="s">
        <v>100</v>
      </c>
      <c r="C45" s="4">
        <v>601815</v>
      </c>
      <c r="D45" s="5" t="s">
        <v>101</v>
      </c>
      <c r="E45" s="3">
        <v>1</v>
      </c>
      <c r="F45" s="6">
        <v>582</v>
      </c>
      <c r="G45" s="6">
        <v>18</v>
      </c>
      <c r="H45" s="7">
        <v>631000</v>
      </c>
      <c r="I45" s="7">
        <v>2357000</v>
      </c>
      <c r="J45" s="7">
        <v>6257000</v>
      </c>
      <c r="K45" s="8">
        <f>J45*M45</f>
        <v>2815650</v>
      </c>
      <c r="L45" s="8">
        <f>J45-K45</f>
        <v>3441350</v>
      </c>
      <c r="M45" s="9">
        <v>0.45</v>
      </c>
      <c r="N45" s="10">
        <f>L45/(H45+I45+K45)</f>
        <v>0.5929630491156428</v>
      </c>
    </row>
    <row r="46" spans="1:14" ht="12.75">
      <c r="A46" s="2" t="s">
        <v>12</v>
      </c>
      <c r="B46" s="3" t="s">
        <v>102</v>
      </c>
      <c r="C46" s="4">
        <v>601886</v>
      </c>
      <c r="D46" s="5" t="s">
        <v>103</v>
      </c>
      <c r="E46" s="3">
        <v>1</v>
      </c>
      <c r="F46" s="6">
        <v>366</v>
      </c>
      <c r="G46" s="6">
        <v>16</v>
      </c>
      <c r="H46" s="7">
        <v>718000</v>
      </c>
      <c r="I46" s="7">
        <v>1374000</v>
      </c>
      <c r="J46" s="7">
        <v>3941000</v>
      </c>
      <c r="K46" s="8">
        <f>J46*M46</f>
        <v>1773450</v>
      </c>
      <c r="L46" s="8">
        <f>J46-K46</f>
        <v>2167550</v>
      </c>
      <c r="M46" s="9">
        <v>0.45</v>
      </c>
      <c r="N46" s="10">
        <f>L46/(H46+I46+K46)</f>
        <v>0.5607497186614754</v>
      </c>
    </row>
    <row r="47" spans="1:14" ht="12.75">
      <c r="A47" s="2" t="s">
        <v>12</v>
      </c>
      <c r="B47" s="3" t="s">
        <v>104</v>
      </c>
      <c r="C47" s="4">
        <v>601937</v>
      </c>
      <c r="D47" s="5" t="s">
        <v>105</v>
      </c>
      <c r="E47" s="3">
        <v>1</v>
      </c>
      <c r="F47" s="6">
        <v>544</v>
      </c>
      <c r="G47" s="6">
        <v>28</v>
      </c>
      <c r="H47" s="7">
        <v>1303000</v>
      </c>
      <c r="I47" s="7">
        <v>1928000</v>
      </c>
      <c r="J47" s="7">
        <v>4351000</v>
      </c>
      <c r="K47" s="8">
        <f>J47*M47</f>
        <v>1957950</v>
      </c>
      <c r="L47" s="8">
        <f>J47-K47</f>
        <v>2393050</v>
      </c>
      <c r="M47" s="9">
        <v>0.45</v>
      </c>
      <c r="N47" s="10">
        <f>L47/(H47+I47+K47)</f>
        <v>0.46118193468813534</v>
      </c>
    </row>
    <row r="48" spans="1:14" ht="12.75">
      <c r="A48" s="2" t="s">
        <v>12</v>
      </c>
      <c r="B48" s="3" t="s">
        <v>106</v>
      </c>
      <c r="C48" s="4">
        <v>602356</v>
      </c>
      <c r="D48" s="5" t="s">
        <v>107</v>
      </c>
      <c r="E48" s="3">
        <v>1</v>
      </c>
      <c r="F48" s="6">
        <v>307</v>
      </c>
      <c r="G48" s="6">
        <v>20</v>
      </c>
      <c r="H48" s="7">
        <v>1049000</v>
      </c>
      <c r="I48" s="7">
        <v>1347000</v>
      </c>
      <c r="J48" s="7">
        <v>2874000</v>
      </c>
      <c r="K48" s="8">
        <f>J48*M48</f>
        <v>1293300</v>
      </c>
      <c r="L48" s="8">
        <f>J48-K48</f>
        <v>1580700</v>
      </c>
      <c r="M48" s="9">
        <v>0.45</v>
      </c>
      <c r="N48" s="10">
        <f>L48/(H48+I48+K48)</f>
        <v>0.4284552625159244</v>
      </c>
    </row>
    <row r="49" spans="1:14" ht="12.75">
      <c r="A49" s="2" t="s">
        <v>12</v>
      </c>
      <c r="B49" s="3" t="s">
        <v>108</v>
      </c>
      <c r="C49" s="4">
        <v>622110</v>
      </c>
      <c r="D49" s="5" t="s">
        <v>109</v>
      </c>
      <c r="E49" s="3">
        <v>18</v>
      </c>
      <c r="F49" s="6">
        <v>12956</v>
      </c>
      <c r="G49" s="6">
        <v>612</v>
      </c>
      <c r="H49" s="7">
        <v>15234000</v>
      </c>
      <c r="I49" s="7">
        <v>102119000</v>
      </c>
      <c r="J49" s="7">
        <v>77469000</v>
      </c>
      <c r="K49" s="8">
        <f>J49*M49</f>
        <v>34861050</v>
      </c>
      <c r="L49" s="8">
        <f>J49-K49</f>
        <v>42607950</v>
      </c>
      <c r="M49" s="9">
        <v>0.45</v>
      </c>
      <c r="N49" s="10">
        <f>L49/(H49+I49+K49)</f>
        <v>0.2799212687659254</v>
      </c>
    </row>
    <row r="50" spans="1:14" ht="12.75">
      <c r="A50" s="2" t="s">
        <v>12</v>
      </c>
      <c r="B50" s="3" t="s">
        <v>110</v>
      </c>
      <c r="C50" s="4">
        <v>601755</v>
      </c>
      <c r="D50" s="5" t="s">
        <v>111</v>
      </c>
      <c r="E50" s="3">
        <v>1</v>
      </c>
      <c r="F50" s="6">
        <v>712</v>
      </c>
      <c r="G50" s="6">
        <v>39</v>
      </c>
      <c r="H50" s="7">
        <v>1611000</v>
      </c>
      <c r="I50" s="7">
        <v>2627000</v>
      </c>
      <c r="J50" s="7">
        <v>5581000</v>
      </c>
      <c r="K50" s="8">
        <f>J50*M50</f>
        <v>2511450</v>
      </c>
      <c r="L50" s="8">
        <f>J50-K50</f>
        <v>3069550</v>
      </c>
      <c r="M50" s="9">
        <v>0.45</v>
      </c>
      <c r="N50" s="10">
        <f>L50/(H50+I50+K50)</f>
        <v>0.45478520472038464</v>
      </c>
    </row>
    <row r="51" spans="1:14" ht="12.75">
      <c r="A51" s="2" t="s">
        <v>12</v>
      </c>
      <c r="B51" s="3" t="s">
        <v>112</v>
      </c>
      <c r="C51" s="4">
        <v>601967</v>
      </c>
      <c r="D51" s="5" t="s">
        <v>113</v>
      </c>
      <c r="E51" s="3">
        <v>1</v>
      </c>
      <c r="F51" s="6">
        <v>348</v>
      </c>
      <c r="G51" s="6">
        <v>13</v>
      </c>
      <c r="H51" s="7">
        <v>0</v>
      </c>
      <c r="I51" s="7">
        <v>0</v>
      </c>
      <c r="J51" s="7">
        <v>0</v>
      </c>
      <c r="K51" s="8">
        <f>J51*M51</f>
        <v>0</v>
      </c>
      <c r="L51" s="8">
        <f>J51-K51</f>
        <v>0</v>
      </c>
      <c r="M51" s="9">
        <v>0.45</v>
      </c>
      <c r="N51" s="10" t="s">
        <v>55</v>
      </c>
    </row>
    <row r="52" spans="1:14" ht="12.75">
      <c r="A52" s="2" t="s">
        <v>12</v>
      </c>
      <c r="B52" s="3" t="s">
        <v>114</v>
      </c>
      <c r="C52" s="4">
        <v>601397</v>
      </c>
      <c r="D52" s="5" t="s">
        <v>115</v>
      </c>
      <c r="E52" s="3">
        <v>0</v>
      </c>
      <c r="F52" s="6">
        <v>0</v>
      </c>
      <c r="G52" s="6">
        <v>0</v>
      </c>
      <c r="H52" s="7">
        <v>0</v>
      </c>
      <c r="I52" s="7">
        <v>6855000</v>
      </c>
      <c r="J52" s="7">
        <v>2011000</v>
      </c>
      <c r="K52" s="8">
        <f>J52*M52</f>
        <v>904950</v>
      </c>
      <c r="L52" s="8">
        <f>J52-K52</f>
        <v>1106050</v>
      </c>
      <c r="M52" s="9">
        <v>0.45</v>
      </c>
      <c r="N52" s="10">
        <f>L52/(H52+I52+K52)</f>
        <v>0.14253313487844638</v>
      </c>
    </row>
    <row r="53" spans="1:14" ht="12.75">
      <c r="A53" s="2" t="s">
        <v>12</v>
      </c>
      <c r="B53" s="3" t="s">
        <v>116</v>
      </c>
      <c r="C53" s="4">
        <v>626130</v>
      </c>
      <c r="D53" s="5" t="s">
        <v>117</v>
      </c>
      <c r="E53" s="3">
        <v>1</v>
      </c>
      <c r="F53" s="6">
        <v>21</v>
      </c>
      <c r="G53" s="6">
        <v>1</v>
      </c>
      <c r="H53" s="7">
        <v>75000</v>
      </c>
      <c r="I53" s="7">
        <v>461000</v>
      </c>
      <c r="J53" s="7">
        <v>238000</v>
      </c>
      <c r="K53" s="8">
        <f>J53*M53</f>
        <v>107100</v>
      </c>
      <c r="L53" s="8">
        <f>J53-K53</f>
        <v>130900</v>
      </c>
      <c r="M53" s="9">
        <v>0.45</v>
      </c>
      <c r="N53" s="10">
        <f>L53/(H53+I53+K53)</f>
        <v>0.20354532732078992</v>
      </c>
    </row>
    <row r="54" spans="1:14" ht="12.75">
      <c r="A54" s="2" t="s">
        <v>12</v>
      </c>
      <c r="B54" s="3" t="s">
        <v>118</v>
      </c>
      <c r="C54" s="4">
        <v>601887</v>
      </c>
      <c r="D54" s="5" t="s">
        <v>119</v>
      </c>
      <c r="E54" s="3">
        <v>1</v>
      </c>
      <c r="F54" s="6">
        <v>524</v>
      </c>
      <c r="G54" s="6">
        <v>28</v>
      </c>
      <c r="H54" s="7">
        <v>485000</v>
      </c>
      <c r="I54" s="7">
        <v>3007000</v>
      </c>
      <c r="J54" s="7">
        <v>3614000</v>
      </c>
      <c r="K54" s="8">
        <f>J54*M54</f>
        <v>1626300</v>
      </c>
      <c r="L54" s="8">
        <f>J54-K54</f>
        <v>1987700</v>
      </c>
      <c r="M54" s="9">
        <v>0.45</v>
      </c>
      <c r="N54" s="10">
        <f>L54/(H54+I54+K54)</f>
        <v>0.38835160111755856</v>
      </c>
    </row>
    <row r="55" spans="1:14" ht="12.75">
      <c r="A55" s="2" t="s">
        <v>12</v>
      </c>
      <c r="B55" s="3" t="s">
        <v>120</v>
      </c>
      <c r="C55" s="4">
        <v>626910</v>
      </c>
      <c r="D55" s="5" t="s">
        <v>121</v>
      </c>
      <c r="E55" s="3">
        <v>13</v>
      </c>
      <c r="F55" s="6">
        <v>10235</v>
      </c>
      <c r="G55" s="6">
        <v>432</v>
      </c>
      <c r="H55" s="7">
        <v>14506000</v>
      </c>
      <c r="I55" s="7">
        <v>72017000</v>
      </c>
      <c r="J55" s="7">
        <v>81847000</v>
      </c>
      <c r="K55" s="8">
        <f>J55*M55</f>
        <v>36831150</v>
      </c>
      <c r="L55" s="8">
        <f>J55-K55</f>
        <v>45015850</v>
      </c>
      <c r="M55" s="9">
        <v>0.45</v>
      </c>
      <c r="N55" s="10">
        <f>L55/(H55+I55+K55)</f>
        <v>0.36493178381108377</v>
      </c>
    </row>
    <row r="56" spans="1:14" ht="12.75">
      <c r="A56" s="2" t="s">
        <v>12</v>
      </c>
      <c r="B56" s="3" t="s">
        <v>122</v>
      </c>
      <c r="C56" s="4">
        <v>627060</v>
      </c>
      <c r="D56" s="5" t="s">
        <v>123</v>
      </c>
      <c r="E56" s="3">
        <v>10</v>
      </c>
      <c r="F56" s="6">
        <v>4955</v>
      </c>
      <c r="G56" s="6">
        <v>204</v>
      </c>
      <c r="H56" s="7">
        <v>10675000</v>
      </c>
      <c r="I56" s="7">
        <v>48901000</v>
      </c>
      <c r="J56" s="7">
        <v>35770000</v>
      </c>
      <c r="K56" s="8">
        <f>J56*M56</f>
        <v>16096500</v>
      </c>
      <c r="L56" s="8">
        <f>J56-K56</f>
        <v>19673500</v>
      </c>
      <c r="M56" s="9">
        <v>0.45</v>
      </c>
      <c r="N56" s="10">
        <f>L56/(H56+I56+K56)</f>
        <v>0.2599821599656414</v>
      </c>
    </row>
    <row r="57" spans="1:14" ht="12.75">
      <c r="A57" s="2" t="s">
        <v>12</v>
      </c>
      <c r="B57" s="3" t="s">
        <v>124</v>
      </c>
      <c r="C57" s="4">
        <v>601747</v>
      </c>
      <c r="D57" s="5" t="s">
        <v>125</v>
      </c>
      <c r="E57" s="3">
        <v>1</v>
      </c>
      <c r="F57" s="6">
        <v>119</v>
      </c>
      <c r="G57" s="6">
        <v>3</v>
      </c>
      <c r="H57" s="7">
        <v>399000</v>
      </c>
      <c r="I57" s="7">
        <v>900000</v>
      </c>
      <c r="J57" s="7">
        <v>1378000</v>
      </c>
      <c r="K57" s="8">
        <f>J57*M57</f>
        <v>620100</v>
      </c>
      <c r="L57" s="8">
        <f>J57-K57</f>
        <v>757900</v>
      </c>
      <c r="M57" s="9">
        <v>0.45</v>
      </c>
      <c r="N57" s="10">
        <f>L57/(H57+I57+K57)</f>
        <v>0.39492470428846854</v>
      </c>
    </row>
    <row r="58" spans="1:14" ht="12.75">
      <c r="A58" s="2" t="s">
        <v>12</v>
      </c>
      <c r="B58" s="3" t="s">
        <v>126</v>
      </c>
      <c r="C58" s="4">
        <v>602208</v>
      </c>
      <c r="D58" s="5" t="s">
        <v>127</v>
      </c>
      <c r="E58" s="3">
        <v>1</v>
      </c>
      <c r="F58" s="6">
        <v>226</v>
      </c>
      <c r="G58" s="6">
        <v>5</v>
      </c>
      <c r="H58" s="7">
        <v>516000</v>
      </c>
      <c r="I58" s="7">
        <v>894000</v>
      </c>
      <c r="J58" s="7">
        <v>2200000</v>
      </c>
      <c r="K58" s="8">
        <f>J58*M58</f>
        <v>990000</v>
      </c>
      <c r="L58" s="8">
        <f>J58-K58</f>
        <v>1210000</v>
      </c>
      <c r="M58" s="9">
        <v>0.45</v>
      </c>
      <c r="N58" s="10">
        <f>L58/(H58+I58+K58)</f>
        <v>0.5041666666666667</v>
      </c>
    </row>
    <row r="59" spans="1:14" ht="12.75">
      <c r="A59" s="2" t="s">
        <v>12</v>
      </c>
      <c r="B59" s="3" t="s">
        <v>128</v>
      </c>
      <c r="C59" s="4">
        <v>601465</v>
      </c>
      <c r="D59" s="5" t="s">
        <v>129</v>
      </c>
      <c r="E59" s="3">
        <v>1</v>
      </c>
      <c r="F59" s="6">
        <v>417</v>
      </c>
      <c r="G59" s="6">
        <v>11</v>
      </c>
      <c r="H59" s="7">
        <v>832000</v>
      </c>
      <c r="I59" s="7">
        <v>1625000</v>
      </c>
      <c r="J59" s="7">
        <v>4738000</v>
      </c>
      <c r="K59" s="8">
        <f>J59*M59</f>
        <v>2132100</v>
      </c>
      <c r="L59" s="8">
        <f>J59-K59</f>
        <v>2605900</v>
      </c>
      <c r="M59" s="9">
        <v>0.45</v>
      </c>
      <c r="N59" s="10">
        <f>L59/(H59+I59+K59)</f>
        <v>0.5678455470571572</v>
      </c>
    </row>
    <row r="60" spans="1:14" ht="12.75">
      <c r="A60" s="2" t="s">
        <v>12</v>
      </c>
      <c r="B60" s="3" t="s">
        <v>130</v>
      </c>
      <c r="C60" s="4">
        <v>601971</v>
      </c>
      <c r="D60" s="5" t="s">
        <v>131</v>
      </c>
      <c r="E60" s="3">
        <v>1</v>
      </c>
      <c r="F60" s="6">
        <v>456</v>
      </c>
      <c r="G60" s="6">
        <v>29</v>
      </c>
      <c r="H60" s="7">
        <v>3188000</v>
      </c>
      <c r="I60" s="7">
        <v>2411000</v>
      </c>
      <c r="J60" s="7">
        <v>5930000</v>
      </c>
      <c r="K60" s="8">
        <f>J60*M60</f>
        <v>2668500</v>
      </c>
      <c r="L60" s="8">
        <f>J60-K60</f>
        <v>3261500</v>
      </c>
      <c r="M60" s="9">
        <v>0.45</v>
      </c>
      <c r="N60" s="10">
        <f>L60/(H60+I60+K60)</f>
        <v>0.39449652252797096</v>
      </c>
    </row>
    <row r="61" spans="1:14" ht="12.75">
      <c r="A61" s="2" t="s">
        <v>12</v>
      </c>
      <c r="B61" s="3" t="s">
        <v>132</v>
      </c>
      <c r="C61" s="4">
        <v>602458</v>
      </c>
      <c r="D61" s="5" t="s">
        <v>133</v>
      </c>
      <c r="E61" s="3">
        <v>1</v>
      </c>
      <c r="F61" s="6">
        <v>779</v>
      </c>
      <c r="G61" s="6">
        <v>37</v>
      </c>
      <c r="H61" s="7">
        <v>1940000</v>
      </c>
      <c r="I61" s="7">
        <v>4134000</v>
      </c>
      <c r="J61" s="7">
        <v>6383000</v>
      </c>
      <c r="K61" s="8">
        <f>J61*M61</f>
        <v>2872350</v>
      </c>
      <c r="L61" s="8">
        <f>J61-K61</f>
        <v>3510650</v>
      </c>
      <c r="M61" s="9">
        <v>0.45</v>
      </c>
      <c r="N61" s="10">
        <f>L61/(H61+I61+K61)</f>
        <v>0.3924114303598674</v>
      </c>
    </row>
    <row r="62" spans="1:14" ht="12.75">
      <c r="A62" s="2" t="s">
        <v>12</v>
      </c>
      <c r="B62" s="3" t="s">
        <v>134</v>
      </c>
      <c r="C62" s="4">
        <v>628050</v>
      </c>
      <c r="D62" s="5" t="s">
        <v>135</v>
      </c>
      <c r="E62" s="3">
        <v>82</v>
      </c>
      <c r="F62" s="6">
        <v>34149</v>
      </c>
      <c r="G62" s="6">
        <v>1809</v>
      </c>
      <c r="H62" s="7">
        <v>134288000</v>
      </c>
      <c r="I62" s="7">
        <v>369145000</v>
      </c>
      <c r="J62" s="7">
        <v>386130000</v>
      </c>
      <c r="K62" s="8">
        <f>J62*M62</f>
        <v>173758500</v>
      </c>
      <c r="L62" s="8">
        <f>J62-K62</f>
        <v>212371500</v>
      </c>
      <c r="M62" s="9">
        <v>0.45</v>
      </c>
      <c r="N62" s="10">
        <f>L62/(H62+I62+K62)</f>
        <v>0.3136062694230509</v>
      </c>
    </row>
    <row r="63" spans="1:14" ht="12.75">
      <c r="A63" s="2" t="s">
        <v>12</v>
      </c>
      <c r="B63" s="3" t="s">
        <v>136</v>
      </c>
      <c r="C63" s="4">
        <v>602292</v>
      </c>
      <c r="D63" s="5" t="s">
        <v>137</v>
      </c>
      <c r="E63" s="3">
        <v>1</v>
      </c>
      <c r="F63" s="6">
        <v>351</v>
      </c>
      <c r="G63" s="6">
        <v>17</v>
      </c>
      <c r="H63" s="7">
        <v>216000</v>
      </c>
      <c r="I63" s="7">
        <v>1386000</v>
      </c>
      <c r="J63" s="7">
        <v>3634000</v>
      </c>
      <c r="K63" s="8">
        <f>J63*M63</f>
        <v>1635300</v>
      </c>
      <c r="L63" s="8">
        <f>J63-K63</f>
        <v>1998700</v>
      </c>
      <c r="M63" s="9">
        <v>0.45</v>
      </c>
      <c r="N63" s="10">
        <f>L63/(H63+I63+K63)</f>
        <v>0.6173972137274889</v>
      </c>
    </row>
    <row r="64" spans="1:14" ht="12.75">
      <c r="A64" s="2" t="s">
        <v>12</v>
      </c>
      <c r="B64" s="3" t="s">
        <v>138</v>
      </c>
      <c r="C64" s="4">
        <v>602346</v>
      </c>
      <c r="D64" s="5" t="s">
        <v>139</v>
      </c>
      <c r="E64" s="3">
        <v>1</v>
      </c>
      <c r="F64" s="6">
        <v>59</v>
      </c>
      <c r="G64" s="6">
        <v>3</v>
      </c>
      <c r="H64" s="7">
        <v>443000</v>
      </c>
      <c r="I64" s="7">
        <v>661000</v>
      </c>
      <c r="J64" s="7">
        <v>1263000</v>
      </c>
      <c r="K64" s="8">
        <f>J64*M64</f>
        <v>568350</v>
      </c>
      <c r="L64" s="8">
        <f>J64-K64</f>
        <v>694650</v>
      </c>
      <c r="M64" s="9">
        <v>0.45</v>
      </c>
      <c r="N64" s="10">
        <f>L64/(H64+I64+K64)</f>
        <v>0.4153735761054803</v>
      </c>
    </row>
    <row r="65" spans="1:14" ht="12.75">
      <c r="A65" s="2" t="s">
        <v>12</v>
      </c>
      <c r="B65" s="3" t="s">
        <v>140</v>
      </c>
      <c r="C65" s="4">
        <v>630330</v>
      </c>
      <c r="D65" s="5" t="s">
        <v>141</v>
      </c>
      <c r="E65" s="3">
        <v>7</v>
      </c>
      <c r="F65" s="6">
        <v>2336</v>
      </c>
      <c r="G65" s="6">
        <v>144</v>
      </c>
      <c r="H65" s="7">
        <v>1975000</v>
      </c>
      <c r="I65" s="7">
        <v>39107000</v>
      </c>
      <c r="J65" s="7">
        <v>13256000</v>
      </c>
      <c r="K65" s="8">
        <f>J65*M65</f>
        <v>5965200</v>
      </c>
      <c r="L65" s="8">
        <f>J65-K65</f>
        <v>7290800</v>
      </c>
      <c r="M65" s="9">
        <v>0.45</v>
      </c>
      <c r="N65" s="10">
        <f>L65/(H65+I65+K65)</f>
        <v>0.15496777704092912</v>
      </c>
    </row>
    <row r="66" spans="1:14" ht="12.75">
      <c r="A66" s="2" t="s">
        <v>12</v>
      </c>
      <c r="B66" s="3" t="s">
        <v>142</v>
      </c>
      <c r="C66" s="4">
        <v>600020</v>
      </c>
      <c r="D66" s="5" t="s">
        <v>143</v>
      </c>
      <c r="E66" s="3">
        <v>17</v>
      </c>
      <c r="F66" s="6">
        <v>13876</v>
      </c>
      <c r="G66" s="6">
        <v>590</v>
      </c>
      <c r="H66" s="7">
        <v>11740000</v>
      </c>
      <c r="I66" s="7">
        <v>108735000</v>
      </c>
      <c r="J66" s="7">
        <v>101368000</v>
      </c>
      <c r="K66" s="8">
        <f>J66*M66</f>
        <v>45615600</v>
      </c>
      <c r="L66" s="8">
        <f>J66-K66</f>
        <v>55752400</v>
      </c>
      <c r="M66" s="9">
        <v>0.45</v>
      </c>
      <c r="N66" s="10">
        <f>L66/(H66+I66+K66)</f>
        <v>0.335674625776534</v>
      </c>
    </row>
    <row r="67" spans="1:14" ht="12.75">
      <c r="A67" s="2" t="s">
        <v>12</v>
      </c>
      <c r="B67" s="3" t="s">
        <v>144</v>
      </c>
      <c r="C67" s="4">
        <v>634680</v>
      </c>
      <c r="D67" s="5" t="s">
        <v>145</v>
      </c>
      <c r="E67" s="3">
        <v>13</v>
      </c>
      <c r="F67" s="6">
        <v>8624</v>
      </c>
      <c r="G67" s="6">
        <v>394</v>
      </c>
      <c r="H67" s="7">
        <v>19458000</v>
      </c>
      <c r="I67" s="7">
        <v>67857000</v>
      </c>
      <c r="J67" s="7">
        <v>75197000</v>
      </c>
      <c r="K67" s="8">
        <f>J67*M67</f>
        <v>33838650</v>
      </c>
      <c r="L67" s="8">
        <f>J67-K67</f>
        <v>41358350</v>
      </c>
      <c r="M67" s="9">
        <v>0.45</v>
      </c>
      <c r="N67" s="10">
        <f>L67/(H67+I67+K67)</f>
        <v>0.3413710606325109</v>
      </c>
    </row>
    <row r="68" spans="1:14" ht="12.75">
      <c r="A68" s="2" t="s">
        <v>12</v>
      </c>
      <c r="B68" s="3" t="s">
        <v>146</v>
      </c>
      <c r="C68" s="4">
        <v>634710</v>
      </c>
      <c r="D68" s="5" t="s">
        <v>147</v>
      </c>
      <c r="E68" s="3">
        <v>17</v>
      </c>
      <c r="F68" s="6">
        <v>8477</v>
      </c>
      <c r="G68" s="6">
        <v>360</v>
      </c>
      <c r="H68" s="7">
        <v>14949000</v>
      </c>
      <c r="I68" s="7">
        <v>55844000</v>
      </c>
      <c r="J68" s="7">
        <v>89699000</v>
      </c>
      <c r="K68" s="8">
        <f>J68*M68</f>
        <v>40364550</v>
      </c>
      <c r="L68" s="8">
        <f>J68-K68</f>
        <v>49334450</v>
      </c>
      <c r="M68" s="9">
        <v>0.45</v>
      </c>
      <c r="N68" s="10">
        <f>L68/(H68+I68+K68)</f>
        <v>0.44382455352785305</v>
      </c>
    </row>
    <row r="69" spans="1:14" ht="12.75">
      <c r="A69" s="2" t="s">
        <v>12</v>
      </c>
      <c r="B69" s="3" t="s">
        <v>148</v>
      </c>
      <c r="C69" s="4">
        <v>602238</v>
      </c>
      <c r="D69" s="5" t="s">
        <v>149</v>
      </c>
      <c r="E69" s="3">
        <v>1</v>
      </c>
      <c r="F69" s="6">
        <v>553</v>
      </c>
      <c r="G69" s="6">
        <v>25</v>
      </c>
      <c r="H69" s="7">
        <v>257000</v>
      </c>
      <c r="I69" s="7">
        <v>941000</v>
      </c>
      <c r="J69" s="7">
        <v>1631000</v>
      </c>
      <c r="K69" s="8">
        <f>J69*M69</f>
        <v>733950</v>
      </c>
      <c r="L69" s="8">
        <f>J69-K69</f>
        <v>897050</v>
      </c>
      <c r="M69" s="9">
        <v>0.45</v>
      </c>
      <c r="N69" s="10">
        <f>L69/(H69+I69+K69)</f>
        <v>0.4643236108594943</v>
      </c>
    </row>
    <row r="70" spans="1:14" ht="12.75">
      <c r="A70" s="2" t="s">
        <v>12</v>
      </c>
      <c r="B70" s="3" t="s">
        <v>150</v>
      </c>
      <c r="C70" s="4">
        <v>600021</v>
      </c>
      <c r="D70" s="5" t="s">
        <v>151</v>
      </c>
      <c r="E70" s="3">
        <v>1</v>
      </c>
      <c r="F70" s="6">
        <v>268</v>
      </c>
      <c r="G70" s="6">
        <v>13</v>
      </c>
      <c r="H70" s="7">
        <v>199000</v>
      </c>
      <c r="I70" s="7">
        <v>2836000</v>
      </c>
      <c r="J70" s="7">
        <v>1604000</v>
      </c>
      <c r="K70" s="8">
        <f>J70*M70</f>
        <v>721800</v>
      </c>
      <c r="L70" s="8">
        <f>J70-K70</f>
        <v>882200</v>
      </c>
      <c r="M70" s="9">
        <v>0.45</v>
      </c>
      <c r="N70" s="10">
        <f>L70/(H70+I70+K70)</f>
        <v>0.23482751277683134</v>
      </c>
    </row>
    <row r="71" spans="1:14" ht="12.75">
      <c r="A71" s="2" t="s">
        <v>12</v>
      </c>
      <c r="B71" s="3" t="s">
        <v>152</v>
      </c>
      <c r="C71" s="4">
        <v>601642</v>
      </c>
      <c r="D71" s="5" t="s">
        <v>153</v>
      </c>
      <c r="E71" s="3">
        <v>1</v>
      </c>
      <c r="F71" s="6">
        <v>607</v>
      </c>
      <c r="G71" s="6">
        <v>31</v>
      </c>
      <c r="H71" s="7">
        <v>467000</v>
      </c>
      <c r="I71" s="7">
        <v>2266000</v>
      </c>
      <c r="J71" s="7">
        <v>2724000</v>
      </c>
      <c r="K71" s="8">
        <f>J71*M71</f>
        <v>1225800</v>
      </c>
      <c r="L71" s="8">
        <f>J71-K71</f>
        <v>1498200</v>
      </c>
      <c r="M71" s="9">
        <v>0.45</v>
      </c>
      <c r="N71" s="10">
        <f>L71/(H71+I71+K71)</f>
        <v>0.3784480145498636</v>
      </c>
    </row>
    <row r="72" spans="1:14" ht="12.75">
      <c r="A72" s="2" t="s">
        <v>12</v>
      </c>
      <c r="B72" s="3" t="s">
        <v>154</v>
      </c>
      <c r="C72" s="4">
        <v>601388</v>
      </c>
      <c r="D72" s="5" t="s">
        <v>155</v>
      </c>
      <c r="E72" s="3">
        <v>0</v>
      </c>
      <c r="F72" s="6">
        <v>0</v>
      </c>
      <c r="G72" s="6">
        <v>0</v>
      </c>
      <c r="H72" s="7">
        <v>0</v>
      </c>
      <c r="I72" s="7">
        <v>4065000</v>
      </c>
      <c r="J72" s="7">
        <v>1973000</v>
      </c>
      <c r="K72" s="8">
        <f>J72*M72</f>
        <v>887850</v>
      </c>
      <c r="L72" s="8">
        <f>J72-K72</f>
        <v>1085150</v>
      </c>
      <c r="M72" s="9">
        <v>0.45</v>
      </c>
      <c r="N72" s="10">
        <f>L72/(H72+I72+K72)</f>
        <v>0.2190960759966484</v>
      </c>
    </row>
    <row r="73" spans="1:14" ht="12.75">
      <c r="A73" s="2" t="s">
        <v>12</v>
      </c>
      <c r="B73" s="3" t="s">
        <v>156</v>
      </c>
      <c r="C73" s="4">
        <v>601816</v>
      </c>
      <c r="D73" s="5" t="s">
        <v>157</v>
      </c>
      <c r="E73" s="3">
        <v>1</v>
      </c>
      <c r="F73" s="6">
        <v>328</v>
      </c>
      <c r="G73" s="6">
        <v>7</v>
      </c>
      <c r="H73" s="7">
        <v>324000</v>
      </c>
      <c r="I73" s="7">
        <v>2391000</v>
      </c>
      <c r="J73" s="7">
        <v>2522000</v>
      </c>
      <c r="K73" s="8">
        <f>J73*M73</f>
        <v>1134900</v>
      </c>
      <c r="L73" s="8">
        <f>J73-K73</f>
        <v>1387100</v>
      </c>
      <c r="M73" s="9">
        <v>0.45</v>
      </c>
      <c r="N73" s="10">
        <f>L73/(H73+I73+K73)</f>
        <v>0.3602950725992883</v>
      </c>
    </row>
    <row r="74" spans="1:14" ht="12.75">
      <c r="A74" s="2" t="s">
        <v>12</v>
      </c>
      <c r="B74" s="11" t="s">
        <v>158</v>
      </c>
      <c r="C74" s="12">
        <v>602013</v>
      </c>
      <c r="D74" s="13" t="s">
        <v>159</v>
      </c>
      <c r="E74" s="11">
        <v>1</v>
      </c>
      <c r="F74" s="14">
        <v>766</v>
      </c>
      <c r="G74" s="14">
        <v>41</v>
      </c>
      <c r="H74" s="7">
        <v>198000</v>
      </c>
      <c r="I74" s="7">
        <v>2176000</v>
      </c>
      <c r="J74" s="7">
        <v>5068000</v>
      </c>
      <c r="K74" s="8">
        <f>J74*M74</f>
        <v>2280600</v>
      </c>
      <c r="L74" s="8">
        <f>J74-K74</f>
        <v>2787400</v>
      </c>
      <c r="M74" s="9">
        <v>0.45</v>
      </c>
      <c r="N74" s="10">
        <f>L74/(H74+I74+K74)</f>
        <v>0.598848450994715</v>
      </c>
    </row>
    <row r="75" spans="6:7" ht="12.75">
      <c r="F75" s="15"/>
      <c r="G75" s="15"/>
    </row>
    <row r="76" spans="1:14" ht="12.75">
      <c r="A76" s="2" t="s">
        <v>160</v>
      </c>
      <c r="B76" s="2">
        <v>73</v>
      </c>
      <c r="C76" s="2"/>
      <c r="D76" s="2"/>
      <c r="E76" s="2">
        <f>SUM(E2:E74)</f>
        <v>382</v>
      </c>
      <c r="F76" s="7">
        <f>SUM(F2:F74)</f>
        <v>211926</v>
      </c>
      <c r="G76" s="7">
        <f>SUM(G2:G74)</f>
        <v>9911</v>
      </c>
      <c r="H76" s="7">
        <f>SUM(H2:H74)</f>
        <v>409917000</v>
      </c>
      <c r="I76" s="7">
        <f>SUM(I2:I74)</f>
        <v>1818194300</v>
      </c>
      <c r="J76" s="7">
        <f>SUM(J2:J74)</f>
        <v>1903789000</v>
      </c>
      <c r="K76" s="7">
        <f>SUM(K2:K74)</f>
        <v>856705050</v>
      </c>
      <c r="L76" s="7">
        <f>SUM(L2:L74)</f>
        <v>1047083950</v>
      </c>
      <c r="N76" s="10">
        <f>L76/(H76+I76+K76)</f>
        <v>0.3394315353651442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76:N76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76:N76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2024-03-05T17:37:20Z</dcterms:created>
  <dcterms:modified xsi:type="dcterms:W3CDTF">2024-03-12T18:25:27Z</dcterms:modified>
  <cp:category/>
  <cp:version/>
  <cp:contentType/>
  <cp:contentStatus/>
  <cp:revision>19</cp:revision>
</cp:coreProperties>
</file>